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125" windowHeight="10215"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G281" i="9"/>
  <c r="F281" i="9"/>
  <c r="E281" i="9"/>
  <c r="B281" i="9" s="1"/>
  <c r="H280" i="9"/>
  <c r="G280" i="9"/>
  <c r="F280" i="9"/>
  <c r="H279" i="9"/>
  <c r="E279" i="9" s="1"/>
  <c r="B279" i="9" s="1"/>
  <c r="G279" i="9"/>
  <c r="F279" i="9"/>
  <c r="F278" i="9"/>
  <c r="F277" i="9"/>
  <c r="F276"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B223" i="9" s="1"/>
  <c r="M222" i="9"/>
  <c r="L222" i="9"/>
  <c r="E222" i="9"/>
  <c r="M221" i="9"/>
  <c r="L221" i="9"/>
  <c r="F221" i="9" s="1"/>
  <c r="E221" i="9"/>
  <c r="B221" i="9" s="1"/>
  <c r="M220" i="9"/>
  <c r="L220" i="9"/>
  <c r="F220" i="9"/>
  <c r="E220" i="9"/>
  <c r="B220" i="9"/>
  <c r="M219" i="9"/>
  <c r="L219" i="9"/>
  <c r="F219" i="9" s="1"/>
  <c r="E219" i="9"/>
  <c r="M218" i="9"/>
  <c r="L218" i="9"/>
  <c r="F218" i="9"/>
  <c r="E218" i="9"/>
  <c r="B218" i="9"/>
  <c r="M217" i="9"/>
  <c r="L217" i="9"/>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E45" i="9"/>
  <c r="B45" i="9" s="1"/>
  <c r="H44" i="9"/>
  <c r="G44" i="9"/>
  <c r="F44" i="9"/>
  <c r="H43" i="9"/>
  <c r="E43" i="9" s="1"/>
  <c r="B43" i="9" s="1"/>
  <c r="G43" i="9"/>
  <c r="F43" i="9"/>
  <c r="H42" i="9"/>
  <c r="G42" i="9"/>
  <c r="F42" i="9"/>
  <c r="H41" i="9"/>
  <c r="G41" i="9"/>
  <c r="F41" i="9"/>
  <c r="E41" i="9"/>
  <c r="B41" i="9" s="1"/>
  <c r="H40" i="9"/>
  <c r="G40" i="9"/>
  <c r="F40" i="9"/>
  <c r="H39" i="9"/>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H28" i="9"/>
  <c r="E28" i="9" s="1"/>
  <c r="G28" i="9"/>
  <c r="F28" i="9"/>
  <c r="B28" i="9" s="1"/>
  <c r="H27" i="9"/>
  <c r="G27" i="9"/>
  <c r="F27" i="9"/>
  <c r="E27" i="9"/>
  <c r="B27" i="9" s="1"/>
  <c r="H26" i="9"/>
  <c r="G26" i="9"/>
  <c r="F26" i="9"/>
  <c r="H25" i="9"/>
  <c r="E25" i="9" s="1"/>
  <c r="B25" i="9" s="1"/>
  <c r="G25" i="9"/>
  <c r="F25" i="9"/>
  <c r="H24" i="9"/>
  <c r="E24" i="9" s="1"/>
  <c r="B24" i="9" s="1"/>
  <c r="G24" i="9"/>
  <c r="F24" i="9"/>
  <c r="H23" i="9"/>
  <c r="G23" i="9"/>
  <c r="F23" i="9"/>
  <c r="E23" i="9"/>
  <c r="B23" i="9" s="1"/>
  <c r="H22" i="9"/>
  <c r="G22" i="9"/>
  <c r="F22" i="9"/>
  <c r="H21" i="9"/>
  <c r="G21" i="9"/>
  <c r="F21" i="9"/>
  <c r="E21" i="9"/>
  <c r="B21" i="9" s="1"/>
  <c r="F20" i="9"/>
  <c r="F4" i="9"/>
  <c r="O3" i="9"/>
  <c r="G274" i="9" s="1"/>
  <c r="E274"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1470" i="1" s="1"/>
  <c r="D39" i="7"/>
  <c r="E38" i="7"/>
  <c r="D38" i="7"/>
  <c r="E30" i="7"/>
  <c r="D1461" i="1" s="1"/>
  <c r="D30" i="7"/>
  <c r="E23" i="7"/>
  <c r="D1454" i="1" s="1"/>
  <c r="D23" i="7"/>
  <c r="E22" i="7"/>
  <c r="D22" i="7"/>
  <c r="E14" i="7"/>
  <c r="D14" i="7"/>
  <c r="E7" i="7"/>
  <c r="D7" i="7"/>
  <c r="E6" i="7"/>
  <c r="D6" i="7"/>
  <c r="E5" i="7"/>
  <c r="I29" i="3" s="1"/>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H24" i="3" s="1"/>
  <c r="F12" i="6"/>
  <c r="F11" i="6"/>
  <c r="E10" i="6"/>
  <c r="D10" i="6"/>
  <c r="F10" i="6" s="1"/>
  <c r="F9" i="6"/>
  <c r="F8" i="6"/>
  <c r="F7" i="6"/>
  <c r="E6" i="6"/>
  <c r="E5" i="6" s="1"/>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250" i="5"/>
  <c r="F249" i="5"/>
  <c r="F248" i="5"/>
  <c r="F247" i="5"/>
  <c r="E246" i="5"/>
  <c r="D246" i="5"/>
  <c r="D245" i="5" s="1"/>
  <c r="F244" i="5"/>
  <c r="F243" i="5"/>
  <c r="E242" i="5"/>
  <c r="D242" i="5"/>
  <c r="F242" i="5" s="1"/>
  <c r="F241" i="5"/>
  <c r="F240" i="5"/>
  <c r="E239" i="5"/>
  <c r="E238" i="5" s="1"/>
  <c r="D239" i="5"/>
  <c r="F239" i="5" s="1"/>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E198" i="5"/>
  <c r="D198" i="5"/>
  <c r="F198" i="5" s="1"/>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157" i="1" s="1"/>
  <c r="D180" i="5"/>
  <c r="D177" i="5" s="1"/>
  <c r="F179" i="5"/>
  <c r="F178" i="5"/>
  <c r="E177" i="5"/>
  <c r="D1154" i="1" s="1"/>
  <c r="D176"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E79" i="5"/>
  <c r="D79" i="5"/>
  <c r="D78" i="5" s="1"/>
  <c r="E78" i="5"/>
  <c r="F77" i="5"/>
  <c r="F76" i="5"/>
  <c r="F75" i="5"/>
  <c r="F74" i="5"/>
  <c r="F73" i="5"/>
  <c r="F72" i="5"/>
  <c r="F71" i="5"/>
  <c r="E70" i="5"/>
  <c r="E69" i="5" s="1"/>
  <c r="D1047" i="1" s="1"/>
  <c r="D70" i="5"/>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D515" i="4" s="1"/>
  <c r="F524" i="4"/>
  <c r="F523" i="4"/>
  <c r="E522" i="4"/>
  <c r="D522" i="4"/>
  <c r="F522" i="4" s="1"/>
  <c r="F521" i="4"/>
  <c r="F520" i="4"/>
  <c r="E519" i="4"/>
  <c r="D519" i="4"/>
  <c r="F519" i="4" s="1"/>
  <c r="F518" i="4"/>
  <c r="F517" i="4"/>
  <c r="E516" i="4"/>
  <c r="E515" i="4" s="1"/>
  <c r="D516" i="4"/>
  <c r="F516" i="4" s="1"/>
  <c r="F515"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68" i="4"/>
  <c r="F467" i="4"/>
  <c r="E466" i="4"/>
  <c r="D466" i="4"/>
  <c r="F466" i="4" s="1"/>
  <c r="F465" i="4"/>
  <c r="F464" i="4"/>
  <c r="E463" i="4"/>
  <c r="D463" i="4"/>
  <c r="F463" i="4" s="1"/>
  <c r="F462" i="4"/>
  <c r="F461" i="4"/>
  <c r="E460" i="4"/>
  <c r="E459" i="4" s="1"/>
  <c r="D460" i="4"/>
  <c r="F460" i="4" s="1"/>
  <c r="F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E420" i="4" s="1"/>
  <c r="D422" i="4"/>
  <c r="F422" i="4" s="1"/>
  <c r="F421" i="4"/>
  <c r="E418" i="4"/>
  <c r="D418" i="4"/>
  <c r="F418" i="4" s="1"/>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C173" i="1"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E6" i="4" s="1"/>
  <c r="D2" i="1" s="1"/>
  <c r="I36" i="3"/>
  <c r="G36" i="3"/>
  <c r="B36" i="3"/>
  <c r="I35" i="3"/>
  <c r="G35" i="3"/>
  <c r="B35" i="3"/>
  <c r="G34" i="3"/>
  <c r="B34" i="3"/>
  <c r="I33" i="3"/>
  <c r="G33" i="3"/>
  <c r="B33" i="3"/>
  <c r="H32" i="3"/>
  <c r="G32" i="3"/>
  <c r="B32" i="3"/>
  <c r="H31" i="3"/>
  <c r="G31" i="3"/>
  <c r="B31" i="3"/>
  <c r="H30" i="3"/>
  <c r="G30" i="3"/>
  <c r="B30" i="3"/>
  <c r="H29" i="3"/>
  <c r="G29" i="3"/>
  <c r="B29" i="3"/>
  <c r="G28" i="3"/>
  <c r="B28" i="3"/>
  <c r="G27" i="3"/>
  <c r="B27" i="3"/>
  <c r="I26" i="3"/>
  <c r="H26" i="3"/>
  <c r="G26" i="3"/>
  <c r="B26" i="3"/>
  <c r="H25" i="3"/>
  <c r="G25" i="3"/>
  <c r="B25" i="3"/>
  <c r="G24" i="3"/>
  <c r="B24" i="3"/>
  <c r="G23" i="3"/>
  <c r="B23" i="3"/>
  <c r="H22" i="3"/>
  <c r="G22" i="3"/>
  <c r="B22" i="3"/>
  <c r="G21" i="3"/>
  <c r="B21" i="3"/>
  <c r="G20" i="3"/>
  <c r="B20" i="3"/>
  <c r="G19" i="3"/>
  <c r="B19" i="3"/>
  <c r="G18" i="3"/>
  <c r="B18" i="3"/>
  <c r="G17" i="3"/>
  <c r="B17" i="3"/>
  <c r="G16" i="3"/>
  <c r="B16" i="3"/>
  <c r="H10" i="3" a="1"/>
  <c r="H10" i="3" s="1"/>
  <c r="L3" i="9" s="1"/>
  <c r="H1580" i="1"/>
  <c r="C1580" i="1"/>
  <c r="G1580" i="1" s="1"/>
  <c r="C1579" i="1"/>
  <c r="H1579" i="1" s="1"/>
  <c r="H1578" i="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G1503"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3" i="1"/>
  <c r="H1483" i="1" s="1"/>
  <c r="C1482" i="1"/>
  <c r="C1481" i="1"/>
  <c r="H1481" i="1" s="1"/>
  <c r="C1480" i="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5" i="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D1223" i="1"/>
  <c r="C1223"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D1164" i="1"/>
  <c r="C1164" i="1"/>
  <c r="H1164" i="1" s="1"/>
  <c r="D1163" i="1"/>
  <c r="C1163" i="1"/>
  <c r="H1163" i="1" s="1"/>
  <c r="D1162" i="1"/>
  <c r="C1162" i="1"/>
  <c r="H1162" i="1" s="1"/>
  <c r="D1161" i="1"/>
  <c r="C1161" i="1"/>
  <c r="H1161" i="1" s="1"/>
  <c r="D1160" i="1"/>
  <c r="C1160" i="1"/>
  <c r="D1159" i="1"/>
  <c r="C1159" i="1"/>
  <c r="H1159" i="1" s="1"/>
  <c r="D1158" i="1"/>
  <c r="C1158" i="1"/>
  <c r="H1158" i="1" s="1"/>
  <c r="C1157" i="1"/>
  <c r="D1156" i="1"/>
  <c r="C1156" i="1"/>
  <c r="D1155" i="1"/>
  <c r="C1155" i="1"/>
  <c r="H1155" i="1" s="1"/>
  <c r="C1154" i="1"/>
  <c r="C1153" i="1"/>
  <c r="D1151" i="1"/>
  <c r="C1151" i="1"/>
  <c r="H1151" i="1" s="1"/>
  <c r="D1150" i="1"/>
  <c r="C1150" i="1"/>
  <c r="H1150" i="1" s="1"/>
  <c r="D1149" i="1"/>
  <c r="C1149" i="1"/>
  <c r="H1149"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D1062" i="1"/>
  <c r="C1062" i="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C997" i="1"/>
  <c r="D996" i="1"/>
  <c r="C996" i="1"/>
  <c r="D995" i="1"/>
  <c r="C995" i="1"/>
  <c r="D994" i="1"/>
  <c r="C994" i="1"/>
  <c r="H994" i="1" s="1"/>
  <c r="D993" i="1"/>
  <c r="C993" i="1"/>
  <c r="H993" i="1" s="1"/>
  <c r="D992" i="1"/>
  <c r="C992" i="1"/>
  <c r="H992" i="1" s="1"/>
  <c r="D989" i="1"/>
  <c r="C989" i="1"/>
  <c r="H989" i="1" s="1"/>
  <c r="D988" i="1"/>
  <c r="C988" i="1"/>
  <c r="H988" i="1" s="1"/>
  <c r="D987" i="1"/>
  <c r="C987" i="1"/>
  <c r="H987" i="1" s="1"/>
  <c r="D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C873" i="1"/>
  <c r="H873" i="1" s="1"/>
  <c r="D872" i="1"/>
  <c r="C872" i="1"/>
  <c r="H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H858" i="1"/>
  <c r="D858" i="1"/>
  <c r="C858" i="1"/>
  <c r="G858" i="1" s="1"/>
  <c r="D857" i="1"/>
  <c r="C857" i="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D708" i="1"/>
  <c r="H708" i="1" s="1"/>
  <c r="C708" i="1"/>
  <c r="G708" i="1" s="1"/>
  <c r="D707" i="1"/>
  <c r="H707" i="1" s="1"/>
  <c r="C707" i="1"/>
  <c r="G707" i="1" s="1"/>
  <c r="D706" i="1"/>
  <c r="H706" i="1" s="1"/>
  <c r="C706" i="1"/>
  <c r="G706" i="1" s="1"/>
  <c r="D705" i="1"/>
  <c r="H705" i="1" s="1"/>
  <c r="C705" i="1"/>
  <c r="G705" i="1" s="1"/>
  <c r="D704" i="1"/>
  <c r="H704" i="1" s="1"/>
  <c r="C704" i="1"/>
  <c r="G704" i="1" s="1"/>
  <c r="D703" i="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D661" i="1"/>
  <c r="H661" i="1" s="1"/>
  <c r="C661" i="1"/>
  <c r="G661" i="1" s="1"/>
  <c r="D660" i="1"/>
  <c r="H660" i="1" s="1"/>
  <c r="C660" i="1"/>
  <c r="G660" i="1" s="1"/>
  <c r="D659" i="1"/>
  <c r="H659" i="1" s="1"/>
  <c r="C659" i="1"/>
  <c r="G659" i="1" s="1"/>
  <c r="D658" i="1"/>
  <c r="H658" i="1" s="1"/>
  <c r="C658" i="1"/>
  <c r="G658" i="1" s="1"/>
  <c r="D657" i="1"/>
  <c r="H657" i="1" s="1"/>
  <c r="C657" i="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D648" i="1"/>
  <c r="H648" i="1" s="1"/>
  <c r="C648" i="1"/>
  <c r="G648" i="1" s="1"/>
  <c r="D647" i="1"/>
  <c r="H647" i="1" s="1"/>
  <c r="C647" i="1"/>
  <c r="D646" i="1"/>
  <c r="H646" i="1" s="1"/>
  <c r="C646" i="1"/>
  <c r="G646" i="1" s="1"/>
  <c r="D645" i="1"/>
  <c r="H645" i="1" s="1"/>
  <c r="C645" i="1"/>
  <c r="D644" i="1"/>
  <c r="H644" i="1" s="1"/>
  <c r="C644" i="1"/>
  <c r="D643" i="1"/>
  <c r="H643" i="1" s="1"/>
  <c r="C643" i="1"/>
  <c r="D642" i="1"/>
  <c r="H642" i="1" s="1"/>
  <c r="C642" i="1"/>
  <c r="G642" i="1" s="1"/>
  <c r="D641" i="1"/>
  <c r="H641" i="1" s="1"/>
  <c r="C641" i="1"/>
  <c r="D638" i="1"/>
  <c r="C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C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C523"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C412" i="1"/>
  <c r="D411" i="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D373" i="1"/>
  <c r="H373" i="1" s="1"/>
  <c r="C373" i="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D366" i="1"/>
  <c r="H366" i="1" s="1"/>
  <c r="C366" i="1"/>
  <c r="D365" i="1"/>
  <c r="C365" i="1"/>
  <c r="C364" i="1"/>
  <c r="D363" i="1"/>
  <c r="H363" i="1" s="1"/>
  <c r="C363" i="1"/>
  <c r="G363" i="1" s="1"/>
  <c r="D362" i="1"/>
  <c r="H362" i="1" s="1"/>
  <c r="C362" i="1"/>
  <c r="G362" i="1" s="1"/>
  <c r="D361" i="1"/>
  <c r="H361" i="1" s="1"/>
  <c r="C361" i="1"/>
  <c r="G361" i="1" s="1"/>
  <c r="D360" i="1"/>
  <c r="H360" i="1" s="1"/>
  <c r="C360" i="1"/>
  <c r="G360" i="1" s="1"/>
  <c r="D359" i="1"/>
  <c r="H359" i="1" s="1"/>
  <c r="C359" i="1"/>
  <c r="G359"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C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C257" i="1"/>
  <c r="G257" i="1" s="1"/>
  <c r="D256" i="1"/>
  <c r="H256" i="1" s="1"/>
  <c r="C256" i="1"/>
  <c r="G256" i="1" s="1"/>
  <c r="D255" i="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C209" i="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C192" i="1"/>
  <c r="D191" i="1"/>
  <c r="C191" i="1"/>
  <c r="G191" i="1" s="1"/>
  <c r="D190" i="1"/>
  <c r="H190" i="1" s="1"/>
  <c r="C190" i="1"/>
  <c r="D189" i="1"/>
  <c r="C189" i="1"/>
  <c r="D188" i="1"/>
  <c r="H188" i="1" s="1"/>
  <c r="C188" i="1"/>
  <c r="D187" i="1"/>
  <c r="C187" i="1"/>
  <c r="G187" i="1" s="1"/>
  <c r="D186" i="1"/>
  <c r="H186" i="1" s="1"/>
  <c r="C186" i="1"/>
  <c r="H185" i="1"/>
  <c r="D185" i="1"/>
  <c r="C185" i="1"/>
  <c r="G185" i="1" s="1"/>
  <c r="D184" i="1"/>
  <c r="D183" i="1"/>
  <c r="H183" i="1" s="1"/>
  <c r="C183" i="1"/>
  <c r="D182" i="1"/>
  <c r="C182" i="1"/>
  <c r="D181" i="1"/>
  <c r="C181" i="1"/>
  <c r="G181" i="1" s="1"/>
  <c r="D180" i="1"/>
  <c r="H180" i="1" s="1"/>
  <c r="C180" i="1"/>
  <c r="D179" i="1"/>
  <c r="C179" i="1"/>
  <c r="D178" i="1"/>
  <c r="H178" i="1" s="1"/>
  <c r="C178" i="1"/>
  <c r="D177" i="1"/>
  <c r="C177" i="1"/>
  <c r="D176" i="1"/>
  <c r="C176" i="1"/>
  <c r="D175" i="1"/>
  <c r="C175" i="1"/>
  <c r="D174" i="1"/>
  <c r="C174" i="1"/>
  <c r="D172" i="1"/>
  <c r="H172" i="1" s="1"/>
  <c r="C172" i="1"/>
  <c r="D171" i="1"/>
  <c r="C171" i="1"/>
  <c r="G171" i="1" s="1"/>
  <c r="D170" i="1"/>
  <c r="C170" i="1"/>
  <c r="D169" i="1"/>
  <c r="C169" i="1"/>
  <c r="D168" i="1"/>
  <c r="H168" i="1" s="1"/>
  <c r="C168" i="1"/>
  <c r="D167" i="1"/>
  <c r="C167" i="1"/>
  <c r="D166" i="1"/>
  <c r="C166" i="1"/>
  <c r="D165" i="1"/>
  <c r="D164" i="1"/>
  <c r="H164" i="1" s="1"/>
  <c r="C164" i="1"/>
  <c r="D163" i="1"/>
  <c r="C163" i="1"/>
  <c r="D162" i="1"/>
  <c r="C162" i="1"/>
  <c r="D161" i="1"/>
  <c r="C161" i="1"/>
  <c r="G161" i="1" s="1"/>
  <c r="D160" i="1"/>
  <c r="D158" i="1"/>
  <c r="H158" i="1" s="1"/>
  <c r="C158" i="1"/>
  <c r="D157" i="1"/>
  <c r="C157" i="1"/>
  <c r="G157" i="1" s="1"/>
  <c r="D156" i="1"/>
  <c r="H156" i="1" s="1"/>
  <c r="C156" i="1"/>
  <c r="D155" i="1"/>
  <c r="C155" i="1"/>
  <c r="G155" i="1" s="1"/>
  <c r="D154" i="1"/>
  <c r="H154" i="1" s="1"/>
  <c r="C154" i="1"/>
  <c r="D153" i="1"/>
  <c r="C153" i="1"/>
  <c r="D152" i="1"/>
  <c r="H152" i="1" s="1"/>
  <c r="C152" i="1"/>
  <c r="H151" i="1"/>
  <c r="D151" i="1"/>
  <c r="C151" i="1"/>
  <c r="G151" i="1" s="1"/>
  <c r="D150" i="1"/>
  <c r="C150" i="1"/>
  <c r="D149"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C131" i="1"/>
  <c r="D130" i="1"/>
  <c r="D129" i="1"/>
  <c r="D128" i="1"/>
  <c r="C128" i="1"/>
  <c r="G128" i="1" s="1"/>
  <c r="D127" i="1"/>
  <c r="C127" i="1"/>
  <c r="H127" i="1" s="1"/>
  <c r="D126" i="1"/>
  <c r="C126" i="1"/>
  <c r="H126" i="1" s="1"/>
  <c r="D125" i="1"/>
  <c r="C125" i="1"/>
  <c r="H125" i="1" s="1"/>
  <c r="D124" i="1"/>
  <c r="C124" i="1"/>
  <c r="H124" i="1" s="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G114" i="1" s="1"/>
  <c r="D113" i="1"/>
  <c r="C113" i="1"/>
  <c r="G113" i="1" s="1"/>
  <c r="G112" i="1"/>
  <c r="D112" i="1"/>
  <c r="C112" i="1"/>
  <c r="H112" i="1" s="1"/>
  <c r="D111" i="1"/>
  <c r="C111" i="1"/>
  <c r="H111" i="1" s="1"/>
  <c r="D110" i="1"/>
  <c r="C110" i="1"/>
  <c r="G110" i="1" s="1"/>
  <c r="D109" i="1"/>
  <c r="C109" i="1"/>
  <c r="H109" i="1" s="1"/>
  <c r="D108" i="1"/>
  <c r="C108" i="1"/>
  <c r="G107" i="1"/>
  <c r="D107" i="1"/>
  <c r="C107" i="1"/>
  <c r="H107" i="1" s="1"/>
  <c r="D106" i="1"/>
  <c r="C106" i="1"/>
  <c r="H106" i="1" s="1"/>
  <c r="D105" i="1"/>
  <c r="C105" i="1"/>
  <c r="H105" i="1" s="1"/>
  <c r="D104" i="1"/>
  <c r="C104" i="1"/>
  <c r="G104" i="1" s="1"/>
  <c r="D103" i="1"/>
  <c r="C103" i="1"/>
  <c r="H103" i="1" s="1"/>
  <c r="D102" i="1"/>
  <c r="G101" i="1"/>
  <c r="D101" i="1"/>
  <c r="C101" i="1"/>
  <c r="H101" i="1" s="1"/>
  <c r="D100" i="1"/>
  <c r="C100" i="1"/>
  <c r="G100" i="1" s="1"/>
  <c r="D99" i="1"/>
  <c r="C99" i="1"/>
  <c r="G99" i="1" s="1"/>
  <c r="D98" i="1"/>
  <c r="C98" i="1"/>
  <c r="H98" i="1" s="1"/>
  <c r="D97" i="1"/>
  <c r="C97" i="1"/>
  <c r="H97" i="1" s="1"/>
  <c r="D96" i="1"/>
  <c r="C96" i="1"/>
  <c r="H96" i="1" s="1"/>
  <c r="G95" i="1"/>
  <c r="D95" i="1"/>
  <c r="C95" i="1"/>
  <c r="H95" i="1" s="1"/>
  <c r="D94" i="1"/>
  <c r="C94" i="1"/>
  <c r="G94" i="1" s="1"/>
  <c r="D93" i="1"/>
  <c r="C93" i="1"/>
  <c r="H93" i="1" s="1"/>
  <c r="D92" i="1"/>
  <c r="C92" i="1"/>
  <c r="G92" i="1" s="1"/>
  <c r="D91" i="1"/>
  <c r="C91" i="1"/>
  <c r="G91" i="1" s="1"/>
  <c r="D90" i="1"/>
  <c r="C90" i="1"/>
  <c r="H90" i="1" s="1"/>
  <c r="D89" i="1"/>
  <c r="C89" i="1"/>
  <c r="H89" i="1" s="1"/>
  <c r="D88" i="1"/>
  <c r="C88" i="1"/>
  <c r="H88" i="1" s="1"/>
  <c r="D87" i="1"/>
  <c r="C87" i="1"/>
  <c r="G87" i="1" s="1"/>
  <c r="G86" i="1"/>
  <c r="D86" i="1"/>
  <c r="C86" i="1"/>
  <c r="H86" i="1" s="1"/>
  <c r="D85" i="1"/>
  <c r="C85" i="1"/>
  <c r="H85" i="1" s="1"/>
  <c r="G84" i="1"/>
  <c r="D84" i="1"/>
  <c r="C84" i="1"/>
  <c r="H84" i="1" s="1"/>
  <c r="D83" i="1"/>
  <c r="C83" i="1"/>
  <c r="H83" i="1" s="1"/>
  <c r="D82" i="1"/>
  <c r="C82" i="1"/>
  <c r="H82" i="1" s="1"/>
  <c r="D81" i="1"/>
  <c r="C81" i="1"/>
  <c r="H81" i="1" s="1"/>
  <c r="G80" i="1"/>
  <c r="D80" i="1"/>
  <c r="C80" i="1"/>
  <c r="H80" i="1" s="1"/>
  <c r="D79" i="1"/>
  <c r="C79" i="1"/>
  <c r="D78" i="1"/>
  <c r="D77" i="1"/>
  <c r="C77" i="1"/>
  <c r="H77" i="1" s="1"/>
  <c r="D76" i="1"/>
  <c r="C76" i="1"/>
  <c r="D75" i="1"/>
  <c r="C75" i="1"/>
  <c r="H75" i="1" s="1"/>
  <c r="D74" i="1"/>
  <c r="C74" i="1"/>
  <c r="H74" i="1" s="1"/>
  <c r="D73" i="1"/>
  <c r="C73" i="1"/>
  <c r="D72" i="1"/>
  <c r="C72" i="1"/>
  <c r="H72" i="1" s="1"/>
  <c r="D71" i="1"/>
  <c r="C71" i="1"/>
  <c r="H71" i="1" s="1"/>
  <c r="D70" i="1"/>
  <c r="C70" i="1"/>
  <c r="H70" i="1" s="1"/>
  <c r="D69" i="1"/>
  <c r="C69" i="1"/>
  <c r="H69" i="1" s="1"/>
  <c r="D68" i="1"/>
  <c r="C68" i="1"/>
  <c r="H68" i="1" s="1"/>
  <c r="D67" i="1"/>
  <c r="C67" i="1"/>
  <c r="G67" i="1" s="1"/>
  <c r="D66" i="1"/>
  <c r="C66" i="1"/>
  <c r="D65" i="1"/>
  <c r="C65" i="1"/>
  <c r="C64" i="1"/>
  <c r="D63" i="1"/>
  <c r="C63" i="1"/>
  <c r="G63" i="1" s="1"/>
  <c r="D62" i="1"/>
  <c r="C62" i="1"/>
  <c r="H62" i="1" s="1"/>
  <c r="D61" i="1"/>
  <c r="C61" i="1"/>
  <c r="H61" i="1" s="1"/>
  <c r="D60" i="1"/>
  <c r="C60" i="1"/>
  <c r="H60" i="1" s="1"/>
  <c r="D59" i="1"/>
  <c r="C59" i="1"/>
  <c r="G59" i="1" s="1"/>
  <c r="D58" i="1"/>
  <c r="C58" i="1"/>
  <c r="H58" i="1" s="1"/>
  <c r="D57" i="1"/>
  <c r="C57" i="1"/>
  <c r="H57" i="1" s="1"/>
  <c r="D56" i="1"/>
  <c r="C56" i="1"/>
  <c r="H56" i="1" s="1"/>
  <c r="D55" i="1"/>
  <c r="C55" i="1"/>
  <c r="H55" i="1" s="1"/>
  <c r="D54" i="1"/>
  <c r="C54" i="1"/>
  <c r="H54" i="1" s="1"/>
  <c r="D53" i="1"/>
  <c r="C53" i="1"/>
  <c r="H53" i="1" s="1"/>
  <c r="D52" i="1"/>
  <c r="C52" i="1"/>
  <c r="G52" i="1" s="1"/>
  <c r="D51" i="1"/>
  <c r="C51" i="1"/>
  <c r="H51" i="1" s="1"/>
  <c r="D50" i="1"/>
  <c r="C50" i="1"/>
  <c r="H50" i="1" s="1"/>
  <c r="D49" i="1"/>
  <c r="C49" i="1"/>
  <c r="H49" i="1" s="1"/>
  <c r="G48" i="1"/>
  <c r="D48" i="1"/>
  <c r="C48" i="1"/>
  <c r="H48" i="1" s="1"/>
  <c r="D47" i="1"/>
  <c r="C47" i="1"/>
  <c r="H47" i="1" s="1"/>
  <c r="D45" i="1"/>
  <c r="C45" i="1"/>
  <c r="H45" i="1" s="1"/>
  <c r="D44" i="1"/>
  <c r="C44" i="1"/>
  <c r="G44" i="1" s="1"/>
  <c r="D43" i="1"/>
  <c r="C43" i="1"/>
  <c r="H43" i="1" s="1"/>
  <c r="D42" i="1"/>
  <c r="C42" i="1"/>
  <c r="H42" i="1" s="1"/>
  <c r="D41" i="1"/>
  <c r="C41" i="1"/>
  <c r="H41" i="1" s="1"/>
  <c r="G40" i="1"/>
  <c r="D40" i="1"/>
  <c r="C40" i="1"/>
  <c r="H40" i="1" s="1"/>
  <c r="D39" i="1"/>
  <c r="C39" i="1"/>
  <c r="G39" i="1" s="1"/>
  <c r="D38" i="1"/>
  <c r="C38" i="1"/>
  <c r="H38" i="1" s="1"/>
  <c r="D37" i="1"/>
  <c r="C37" i="1"/>
  <c r="G37" i="1" s="1"/>
  <c r="D36" i="1"/>
  <c r="C36" i="1"/>
  <c r="G36" i="1" s="1"/>
  <c r="D35" i="1"/>
  <c r="C35" i="1"/>
  <c r="G35" i="1" s="1"/>
  <c r="D34" i="1"/>
  <c r="C34" i="1"/>
  <c r="G34" i="1" s="1"/>
  <c r="D33" i="1"/>
  <c r="C33" i="1"/>
  <c r="H33" i="1" s="1"/>
  <c r="D32" i="1"/>
  <c r="C32" i="1"/>
  <c r="H32" i="1" s="1"/>
  <c r="D31" i="1"/>
  <c r="C31" i="1"/>
  <c r="H31" i="1" s="1"/>
  <c r="D30" i="1"/>
  <c r="C30" i="1"/>
  <c r="G30" i="1" s="1"/>
  <c r="D29" i="1"/>
  <c r="C29" i="1"/>
  <c r="H29" i="1" s="1"/>
  <c r="D28" i="1"/>
  <c r="C28" i="1"/>
  <c r="H28" i="1" s="1"/>
  <c r="D27" i="1"/>
  <c r="C27" i="1"/>
  <c r="G27" i="1" s="1"/>
  <c r="G26" i="1"/>
  <c r="D26" i="1"/>
  <c r="C26" i="1"/>
  <c r="H26" i="1" s="1"/>
  <c r="D25" i="1"/>
  <c r="C25" i="1"/>
  <c r="H25" i="1" s="1"/>
  <c r="D24" i="1"/>
  <c r="C24" i="1"/>
  <c r="G24" i="1" s="1"/>
  <c r="D23" i="1"/>
  <c r="C23" i="1"/>
  <c r="H23" i="1" s="1"/>
  <c r="D22" i="1"/>
  <c r="C22" i="1"/>
  <c r="H22" i="1" s="1"/>
  <c r="D21" i="1"/>
  <c r="C21" i="1"/>
  <c r="H21" i="1" s="1"/>
  <c r="G20" i="1"/>
  <c r="D20" i="1"/>
  <c r="C20" i="1"/>
  <c r="H20" i="1" s="1"/>
  <c r="D19" i="1"/>
  <c r="C19" i="1"/>
  <c r="H19" i="1" s="1"/>
  <c r="D18" i="1"/>
  <c r="C18" i="1"/>
  <c r="G18" i="1" s="1"/>
  <c r="D17" i="1"/>
  <c r="C17" i="1"/>
  <c r="H17" i="1" s="1"/>
  <c r="G16" i="1"/>
  <c r="D16" i="1"/>
  <c r="C16" i="1"/>
  <c r="H16" i="1" s="1"/>
  <c r="D15" i="1"/>
  <c r="C15" i="1"/>
  <c r="G15" i="1" s="1"/>
  <c r="D14" i="1"/>
  <c r="C14" i="1"/>
  <c r="H14" i="1" s="1"/>
  <c r="D13" i="1"/>
  <c r="C13" i="1"/>
  <c r="H13" i="1" s="1"/>
  <c r="D12" i="1"/>
  <c r="C12" i="1"/>
  <c r="H12" i="1" s="1"/>
  <c r="D11" i="1"/>
  <c r="C11" i="1"/>
  <c r="G11" i="1" s="1"/>
  <c r="D10" i="1"/>
  <c r="C10" i="1"/>
  <c r="G10" i="1" s="1"/>
  <c r="D9" i="1"/>
  <c r="C9" i="1"/>
  <c r="G9" i="1" s="1"/>
  <c r="D8" i="1"/>
  <c r="C8" i="1"/>
  <c r="H8" i="1" s="1"/>
  <c r="D7" i="1"/>
  <c r="C7" i="1"/>
  <c r="H7" i="1" s="1"/>
  <c r="D6" i="1"/>
  <c r="C6" i="1"/>
  <c r="H6" i="1" s="1"/>
  <c r="D5" i="1"/>
  <c r="C5" i="1"/>
  <c r="H5" i="1" s="1"/>
  <c r="D4" i="1"/>
  <c r="C4" i="1"/>
  <c r="H4" i="1" s="1"/>
  <c r="D3" i="1"/>
  <c r="C3" i="1"/>
  <c r="H3" i="1" s="1"/>
  <c r="F369" i="4" l="1"/>
  <c r="H1436" i="1"/>
  <c r="H1437" i="1"/>
  <c r="H1438" i="1"/>
  <c r="E114" i="6"/>
  <c r="F114" i="6" s="1"/>
  <c r="H1409" i="1"/>
  <c r="H1411" i="1"/>
  <c r="E42" i="9"/>
  <c r="B42" i="9" s="1"/>
  <c r="E39" i="9"/>
  <c r="B39" i="9" s="1"/>
  <c r="H703" i="1"/>
  <c r="H364" i="1"/>
  <c r="H365" i="1"/>
  <c r="H411" i="1"/>
  <c r="H412" i="1"/>
  <c r="B274" i="9"/>
  <c r="H649" i="1"/>
  <c r="E22" i="9"/>
  <c r="B22" i="9" s="1"/>
  <c r="H288" i="1"/>
  <c r="G662" i="1"/>
  <c r="C248" i="1"/>
  <c r="H255" i="1"/>
  <c r="H257" i="1"/>
  <c r="E68" i="9"/>
  <c r="B68" i="9" s="1"/>
  <c r="H209" i="1"/>
  <c r="H206" i="1"/>
  <c r="H207" i="1"/>
  <c r="H1576" i="1"/>
  <c r="G1579" i="1"/>
  <c r="G1509" i="1"/>
  <c r="H1499" i="1"/>
  <c r="G1499" i="1"/>
  <c r="C1501" i="1"/>
  <c r="G1491" i="1"/>
  <c r="G1481" i="1"/>
  <c r="G1483" i="1"/>
  <c r="H27" i="3"/>
  <c r="G209" i="1"/>
  <c r="G206" i="1"/>
  <c r="G207" i="1"/>
  <c r="E196" i="4"/>
  <c r="D192" i="1" s="1"/>
  <c r="H192" i="1" s="1"/>
  <c r="G79" i="1"/>
  <c r="G709" i="1"/>
  <c r="F217" i="9"/>
  <c r="G657" i="1"/>
  <c r="G649" i="1"/>
  <c r="G647" i="1"/>
  <c r="G644" i="1"/>
  <c r="G643" i="1"/>
  <c r="G645" i="1"/>
  <c r="G641" i="1"/>
  <c r="G378" i="1"/>
  <c r="G379" i="1"/>
  <c r="G373" i="1"/>
  <c r="G374" i="1"/>
  <c r="G367" i="1"/>
  <c r="G366" i="1"/>
  <c r="G364" i="1"/>
  <c r="G365" i="1"/>
  <c r="G411" i="1"/>
  <c r="G412" i="1"/>
  <c r="C129" i="1"/>
  <c r="G129" i="1" s="1"/>
  <c r="C130" i="1"/>
  <c r="G130" i="1" s="1"/>
  <c r="F214" i="9"/>
  <c r="B214" i="9" s="1"/>
  <c r="F188" i="4"/>
  <c r="G189" i="1"/>
  <c r="H191" i="1"/>
  <c r="H189" i="1"/>
  <c r="H187" i="1"/>
  <c r="C184" i="1"/>
  <c r="H184" i="1" s="1"/>
  <c r="F222" i="9"/>
  <c r="B222" i="9" s="1"/>
  <c r="G183" i="1"/>
  <c r="E46" i="9"/>
  <c r="B46" i="9" s="1"/>
  <c r="H182" i="1"/>
  <c r="E44" i="9"/>
  <c r="B44" i="9" s="1"/>
  <c r="H181" i="1"/>
  <c r="D163" i="4"/>
  <c r="F163" i="4" s="1"/>
  <c r="B219" i="9"/>
  <c r="H179" i="1"/>
  <c r="G179" i="1"/>
  <c r="G177" i="1"/>
  <c r="H177" i="1"/>
  <c r="H176" i="1"/>
  <c r="H175" i="1"/>
  <c r="G175" i="1"/>
  <c r="D173" i="1"/>
  <c r="G173" i="1" s="1"/>
  <c r="F177" i="4"/>
  <c r="H173" i="1"/>
  <c r="H174" i="1"/>
  <c r="H171" i="1"/>
  <c r="H170" i="1"/>
  <c r="H169" i="1"/>
  <c r="G169" i="1"/>
  <c r="G167" i="1"/>
  <c r="H167" i="1"/>
  <c r="C165" i="1"/>
  <c r="H166" i="1"/>
  <c r="G163" i="1"/>
  <c r="H163" i="1"/>
  <c r="H162" i="1"/>
  <c r="E40" i="9"/>
  <c r="B40" i="9" s="1"/>
  <c r="C160" i="1"/>
  <c r="H160" i="1" s="1"/>
  <c r="H161" i="1"/>
  <c r="H157" i="1"/>
  <c r="H155" i="1"/>
  <c r="B217" i="9"/>
  <c r="G153" i="1"/>
  <c r="H153" i="1"/>
  <c r="C149" i="1"/>
  <c r="H150" i="1"/>
  <c r="D152" i="4"/>
  <c r="H131" i="1"/>
  <c r="H120" i="1"/>
  <c r="H121" i="1"/>
  <c r="H123" i="1"/>
  <c r="G108" i="1"/>
  <c r="F216" i="9"/>
  <c r="B216" i="9" s="1"/>
  <c r="H73" i="1"/>
  <c r="H76" i="1"/>
  <c r="H66" i="1"/>
  <c r="F68" i="4"/>
  <c r="E29" i="9"/>
  <c r="B29" i="9" s="1"/>
  <c r="H65" i="1"/>
  <c r="C102" i="1"/>
  <c r="H102" i="1" s="1"/>
  <c r="H64" i="1"/>
  <c r="D1236" i="1"/>
  <c r="F259" i="5"/>
  <c r="E237" i="5"/>
  <c r="D1222" i="1"/>
  <c r="H1227" i="1"/>
  <c r="H1229" i="1"/>
  <c r="F250" i="5"/>
  <c r="I23" i="3"/>
  <c r="D1214" i="1"/>
  <c r="H1223" i="1"/>
  <c r="H1224" i="1"/>
  <c r="F245" i="5"/>
  <c r="H1166" i="1"/>
  <c r="H1165" i="1"/>
  <c r="H1160" i="1"/>
  <c r="H1157" i="1"/>
  <c r="H1156" i="1"/>
  <c r="H1154" i="1"/>
  <c r="F170" i="5"/>
  <c r="H1138" i="1"/>
  <c r="H1064" i="1"/>
  <c r="H1063" i="1"/>
  <c r="H1062" i="1"/>
  <c r="F78" i="5"/>
  <c r="H1047" i="1"/>
  <c r="D1048" i="1"/>
  <c r="H1048" i="1" s="1"/>
  <c r="F70" i="5"/>
  <c r="H1030" i="1"/>
  <c r="F35" i="5"/>
  <c r="H1013" i="1"/>
  <c r="H1014" i="1"/>
  <c r="D997" i="1"/>
  <c r="H997" i="1" s="1"/>
  <c r="H998" i="1"/>
  <c r="E7" i="5"/>
  <c r="F19" i="5"/>
  <c r="H996" i="1"/>
  <c r="H995" i="1"/>
  <c r="H991" i="1"/>
  <c r="D12" i="5"/>
  <c r="C1235" i="1"/>
  <c r="H1235" i="1" s="1"/>
  <c r="C1236" i="1"/>
  <c r="H1236" i="1" s="1"/>
  <c r="C1222" i="1"/>
  <c r="H1222" i="1" s="1"/>
  <c r="E280" i="9"/>
  <c r="D237" i="5"/>
  <c r="C1148" i="1"/>
  <c r="H1148" i="1" s="1"/>
  <c r="C1056" i="1"/>
  <c r="H1056" i="1" s="1"/>
  <c r="D7" i="5"/>
  <c r="C986" i="1"/>
  <c r="H986" i="1" s="1"/>
  <c r="E26" i="9"/>
  <c r="B26" i="9" s="1"/>
  <c r="E283" i="9"/>
  <c r="B283" i="9" s="1"/>
  <c r="G3" i="1"/>
  <c r="G4" i="1"/>
  <c r="G5" i="1"/>
  <c r="G6" i="1"/>
  <c r="G7" i="1"/>
  <c r="G8" i="1"/>
  <c r="G12" i="1"/>
  <c r="G13" i="1"/>
  <c r="G14" i="1"/>
  <c r="G17" i="1"/>
  <c r="G19" i="1"/>
  <c r="G21" i="1"/>
  <c r="G22" i="1"/>
  <c r="G23" i="1"/>
  <c r="G25" i="1"/>
  <c r="G28" i="1"/>
  <c r="G29" i="1"/>
  <c r="G31" i="1"/>
  <c r="G32" i="1"/>
  <c r="G33" i="1"/>
  <c r="G38" i="1"/>
  <c r="G41" i="1"/>
  <c r="G42" i="1"/>
  <c r="G43" i="1"/>
  <c r="G45" i="1"/>
  <c r="G47" i="1"/>
  <c r="G49" i="1"/>
  <c r="G50" i="1"/>
  <c r="G51" i="1"/>
  <c r="G53" i="1"/>
  <c r="G54" i="1"/>
  <c r="G55" i="1"/>
  <c r="G56" i="1"/>
  <c r="G57" i="1"/>
  <c r="G58" i="1"/>
  <c r="G60" i="1"/>
  <c r="G61" i="1"/>
  <c r="G62" i="1"/>
  <c r="G64" i="1"/>
  <c r="G65" i="1"/>
  <c r="G66" i="1"/>
  <c r="G68" i="1"/>
  <c r="G69" i="1"/>
  <c r="G70" i="1"/>
  <c r="G71" i="1"/>
  <c r="G72" i="1"/>
  <c r="G73" i="1"/>
  <c r="G74" i="1"/>
  <c r="G75" i="1"/>
  <c r="G76" i="1"/>
  <c r="G77" i="1"/>
  <c r="G81" i="1"/>
  <c r="G82" i="1"/>
  <c r="G83" i="1"/>
  <c r="G85" i="1"/>
  <c r="G88" i="1"/>
  <c r="G89" i="1"/>
  <c r="G90" i="1"/>
  <c r="G93" i="1"/>
  <c r="G96" i="1"/>
  <c r="G97" i="1"/>
  <c r="G98" i="1"/>
  <c r="G102" i="1"/>
  <c r="G103" i="1"/>
  <c r="G105" i="1"/>
  <c r="G106" i="1"/>
  <c r="G109" i="1"/>
  <c r="G111" i="1"/>
  <c r="G115" i="1"/>
  <c r="G116" i="1"/>
  <c r="G117" i="1"/>
  <c r="G118" i="1"/>
  <c r="G119" i="1"/>
  <c r="G120" i="1"/>
  <c r="G121" i="1"/>
  <c r="G122" i="1"/>
  <c r="G123" i="1"/>
  <c r="G124" i="1"/>
  <c r="G125" i="1"/>
  <c r="G126" i="1"/>
  <c r="G127" i="1"/>
  <c r="H9" i="1"/>
  <c r="H10" i="1"/>
  <c r="H11" i="1"/>
  <c r="H15" i="1"/>
  <c r="H18" i="1"/>
  <c r="H24" i="1"/>
  <c r="H27" i="1"/>
  <c r="H30" i="1"/>
  <c r="H34" i="1"/>
  <c r="H35" i="1"/>
  <c r="H36" i="1"/>
  <c r="H37" i="1"/>
  <c r="H39" i="1"/>
  <c r="H44" i="1"/>
  <c r="H52" i="1"/>
  <c r="H59" i="1"/>
  <c r="H63" i="1"/>
  <c r="H67" i="1"/>
  <c r="H79" i="1"/>
  <c r="H87" i="1"/>
  <c r="H91" i="1"/>
  <c r="H92" i="1"/>
  <c r="H94" i="1"/>
  <c r="H99" i="1"/>
  <c r="H100" i="1"/>
  <c r="H104" i="1"/>
  <c r="H108" i="1"/>
  <c r="H110" i="1"/>
  <c r="H113" i="1"/>
  <c r="H114" i="1"/>
  <c r="H128" i="1"/>
  <c r="H129"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6" i="1"/>
  <c r="G188" i="1"/>
  <c r="G190" i="1"/>
  <c r="G192" i="1"/>
  <c r="G194" i="1"/>
  <c r="G196" i="1"/>
  <c r="G198" i="1"/>
  <c r="G200" i="1"/>
  <c r="G202" i="1"/>
  <c r="H130" i="1"/>
  <c r="G857" i="1"/>
  <c r="H857" i="1"/>
  <c r="G859" i="1"/>
  <c r="G872" i="1"/>
  <c r="G873" i="1"/>
  <c r="H880"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J1439" i="1"/>
  <c r="H1439" i="1"/>
  <c r="G1439" i="1"/>
  <c r="J1440" i="1"/>
  <c r="H1440" i="1"/>
  <c r="G1440" i="1"/>
  <c r="I1440" i="1" s="1"/>
  <c r="J1441" i="1"/>
  <c r="H1441" i="1"/>
  <c r="G1441" i="1"/>
  <c r="J1442" i="1"/>
  <c r="H1442" i="1"/>
  <c r="G1442" i="1"/>
  <c r="I1442" i="1" s="1"/>
  <c r="J1443" i="1"/>
  <c r="H1443" i="1"/>
  <c r="G1443" i="1"/>
  <c r="J1444" i="1"/>
  <c r="H1444" i="1"/>
  <c r="G1444" i="1"/>
  <c r="I1444" i="1" s="1"/>
  <c r="J1445" i="1"/>
  <c r="H1445" i="1"/>
  <c r="G1445" i="1"/>
  <c r="J1447" i="1"/>
  <c r="H1447" i="1"/>
  <c r="G1447" i="1"/>
  <c r="I1447" i="1" s="1"/>
  <c r="J1449" i="1"/>
  <c r="H1449" i="1"/>
  <c r="G1449" i="1"/>
  <c r="J1451" i="1"/>
  <c r="H1451" i="1"/>
  <c r="G1451" i="1"/>
  <c r="I1451" i="1" s="1"/>
  <c r="J1455" i="1"/>
  <c r="H1455" i="1"/>
  <c r="G1455" i="1"/>
  <c r="J1457" i="1"/>
  <c r="H1457" i="1"/>
  <c r="G1457" i="1"/>
  <c r="I1457" i="1" s="1"/>
  <c r="J1459" i="1"/>
  <c r="H1459" i="1"/>
  <c r="G1459" i="1"/>
  <c r="H1461" i="1"/>
  <c r="G1461" i="1"/>
  <c r="J1463" i="1"/>
  <c r="H1463" i="1"/>
  <c r="G1463" i="1"/>
  <c r="I1463" i="1" s="1"/>
  <c r="J1465" i="1"/>
  <c r="H1465" i="1"/>
  <c r="G1465" i="1"/>
  <c r="J1467" i="1"/>
  <c r="H1467" i="1"/>
  <c r="G1467" i="1"/>
  <c r="I1467" i="1" s="1"/>
  <c r="J1471" i="1"/>
  <c r="H1471" i="1"/>
  <c r="G1471" i="1"/>
  <c r="J1473" i="1"/>
  <c r="H1473" i="1"/>
  <c r="G1473" i="1"/>
  <c r="I1473" i="1" s="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J1448" i="1"/>
  <c r="H1448" i="1"/>
  <c r="G1448" i="1"/>
  <c r="I1448" i="1" s="1"/>
  <c r="J1450" i="1"/>
  <c r="H1450" i="1"/>
  <c r="G1450" i="1"/>
  <c r="J1452" i="1"/>
  <c r="H1452" i="1"/>
  <c r="G1452" i="1"/>
  <c r="I1452" i="1" s="1"/>
  <c r="H1454" i="1"/>
  <c r="G1454" i="1"/>
  <c r="J1456" i="1"/>
  <c r="H1456" i="1"/>
  <c r="G1456" i="1"/>
  <c r="J1458" i="1"/>
  <c r="H1458" i="1"/>
  <c r="G1458" i="1"/>
  <c r="I1458" i="1" s="1"/>
  <c r="J1460" i="1"/>
  <c r="H1460" i="1"/>
  <c r="G1460" i="1"/>
  <c r="J1462" i="1"/>
  <c r="H1462" i="1"/>
  <c r="G1462" i="1"/>
  <c r="I1462" i="1" s="1"/>
  <c r="J1464" i="1"/>
  <c r="H1464" i="1"/>
  <c r="G1464" i="1"/>
  <c r="J1466" i="1"/>
  <c r="H1466" i="1"/>
  <c r="G1466" i="1"/>
  <c r="I1466" i="1" s="1"/>
  <c r="J1468" i="1"/>
  <c r="H1468" i="1"/>
  <c r="G1468" i="1"/>
  <c r="H1470" i="1"/>
  <c r="G1470" i="1"/>
  <c r="J1472" i="1"/>
  <c r="H1472" i="1"/>
  <c r="G1472" i="1"/>
  <c r="I1472" i="1" s="1"/>
  <c r="J1474" i="1"/>
  <c r="H1474" i="1"/>
  <c r="G1474"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I27" i="3"/>
  <c r="F8" i="4"/>
  <c r="D50" i="4"/>
  <c r="D82" i="4"/>
  <c r="E152" i="4"/>
  <c r="F164" i="4"/>
  <c r="F216" i="4"/>
  <c r="E224" i="4"/>
  <c r="D220" i="1" s="1"/>
  <c r="H220" i="1" s="1"/>
  <c r="E252" i="4"/>
  <c r="D248" i="1" s="1"/>
  <c r="H248" i="1" s="1"/>
  <c r="F264" i="4"/>
  <c r="D298" i="4"/>
  <c r="E311" i="4"/>
  <c r="D363" i="4"/>
  <c r="D350" i="4" s="1"/>
  <c r="F364" i="4"/>
  <c r="E363" i="4"/>
  <c r="D358" i="1" s="1"/>
  <c r="F435" i="4"/>
  <c r="F469" i="4"/>
  <c r="F525" i="4"/>
  <c r="D593" i="4"/>
  <c r="F119" i="5"/>
  <c r="D175" i="5"/>
  <c r="I30" i="3"/>
  <c r="D1453" i="1"/>
  <c r="H1453" i="1" s="1"/>
  <c r="I31" i="3"/>
  <c r="D1469" i="1"/>
  <c r="H1469" i="1" s="1"/>
  <c r="I32" i="3"/>
  <c r="D1475" i="1"/>
  <c r="H1475" i="1" s="1"/>
  <c r="I16" i="3"/>
  <c r="F134" i="4"/>
  <c r="F140" i="4"/>
  <c r="F351" i="4"/>
  <c r="F352" i="4"/>
  <c r="F416" i="4"/>
  <c r="F473" i="4"/>
  <c r="D528" i="4"/>
  <c r="F529" i="4"/>
  <c r="F603" i="4"/>
  <c r="H286" i="9"/>
  <c r="E87" i="5"/>
  <c r="G287" i="9"/>
  <c r="E287" i="9" s="1"/>
  <c r="B287" i="9" s="1"/>
  <c r="D146" i="5"/>
  <c r="F149" i="5"/>
  <c r="H289" i="9"/>
  <c r="E176" i="5"/>
  <c r="F176" i="5" s="1"/>
  <c r="I24" i="3"/>
  <c r="D141" i="6"/>
  <c r="F13" i="6"/>
  <c r="E643" i="4"/>
  <c r="D637" i="1" s="1"/>
  <c r="H637" i="1" s="1"/>
  <c r="D644" i="4"/>
  <c r="D484" i="4"/>
  <c r="F485" i="4"/>
  <c r="E529" i="4"/>
  <c r="E567" i="4"/>
  <c r="D561" i="1" s="1"/>
  <c r="H561" i="1" s="1"/>
  <c r="F581" i="4"/>
  <c r="E593" i="4"/>
  <c r="D587" i="1" s="1"/>
  <c r="F13" i="5"/>
  <c r="D68" i="5"/>
  <c r="F79" i="5"/>
  <c r="F135" i="5"/>
  <c r="G289" i="9"/>
  <c r="F177" i="5"/>
  <c r="F180" i="5"/>
  <c r="E291" i="9"/>
  <c r="B291" i="9" s="1"/>
  <c r="E292" i="9"/>
  <c r="B292" i="9" s="1"/>
  <c r="F246" i="5"/>
  <c r="E35" i="6"/>
  <c r="E89" i="6"/>
  <c r="D1383" i="1" s="1"/>
  <c r="G1383" i="1" s="1"/>
  <c r="F115" i="6"/>
  <c r="D42" i="8"/>
  <c r="G294" i="9" s="1"/>
  <c r="E294"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G278" i="9"/>
  <c r="E278" i="9" s="1"/>
  <c r="B278" i="9" s="1"/>
  <c r="M212" i="9"/>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I10" i="9"/>
  <c r="F417" i="4"/>
  <c r="E286" i="9"/>
  <c r="B286" i="9" s="1"/>
  <c r="F88" i="5"/>
  <c r="G297" i="9"/>
  <c r="E297" i="9" s="1"/>
  <c r="B280" i="9"/>
  <c r="F275" i="9"/>
  <c r="E350" i="4" l="1"/>
  <c r="F350" i="4" s="1"/>
  <c r="E141" i="6"/>
  <c r="D1435" i="1" s="1"/>
  <c r="D1408" i="1"/>
  <c r="G1408" i="1" s="1"/>
  <c r="H1501" i="1"/>
  <c r="G1501" i="1"/>
  <c r="G184" i="1"/>
  <c r="D151" i="4"/>
  <c r="H17" i="3" s="1"/>
  <c r="C159" i="1"/>
  <c r="G159" i="1" s="1"/>
  <c r="G165" i="1"/>
  <c r="H165" i="1"/>
  <c r="G20" i="9"/>
  <c r="H20" i="9"/>
  <c r="E20" i="9" s="1"/>
  <c r="B20" i="9" s="1"/>
  <c r="F152" i="4"/>
  <c r="C148" i="1"/>
  <c r="G149" i="1"/>
  <c r="H149" i="1"/>
  <c r="E289" i="9"/>
  <c r="B289" i="9" s="1"/>
  <c r="G1048" i="1"/>
  <c r="G997" i="1"/>
  <c r="F7" i="5"/>
  <c r="I20" i="3"/>
  <c r="D985" i="1"/>
  <c r="F12" i="5"/>
  <c r="C990" i="1"/>
  <c r="F237" i="5"/>
  <c r="H23" i="3"/>
  <c r="C1214" i="1"/>
  <c r="H20" i="3"/>
  <c r="C985" i="1"/>
  <c r="I28" i="3"/>
  <c r="B297" i="9"/>
  <c r="E296" i="9"/>
  <c r="I10" i="3" s="1"/>
  <c r="B294" i="9"/>
  <c r="H21" i="3"/>
  <c r="C1046" i="1"/>
  <c r="D6" i="5"/>
  <c r="E528" i="4"/>
  <c r="D523" i="1"/>
  <c r="F484" i="4"/>
  <c r="C478" i="1"/>
  <c r="G299" i="9"/>
  <c r="E299" i="9" s="1"/>
  <c r="F146" i="5"/>
  <c r="C1124" i="1"/>
  <c r="D1065" i="1"/>
  <c r="E68" i="5"/>
  <c r="F68" i="5" s="1"/>
  <c r="F528" i="4"/>
  <c r="C522" i="1"/>
  <c r="D408" i="4"/>
  <c r="C345" i="1"/>
  <c r="F363" i="4"/>
  <c r="C358" i="1"/>
  <c r="D407" i="4"/>
  <c r="F298" i="4"/>
  <c r="C293" i="1"/>
  <c r="E151" i="4"/>
  <c r="D148" i="1"/>
  <c r="F50" i="4"/>
  <c r="D6" i="4"/>
  <c r="C46" i="1"/>
  <c r="H1383" i="1"/>
  <c r="G1475" i="1"/>
  <c r="G1469" i="1"/>
  <c r="G1453" i="1"/>
  <c r="G561" i="1"/>
  <c r="G220" i="1"/>
  <c r="G637" i="1"/>
  <c r="G248" i="1"/>
  <c r="E165" i="9"/>
  <c r="B165" i="9" s="1"/>
  <c r="F212" i="9"/>
  <c r="K1432" i="9"/>
  <c r="G295" i="9"/>
  <c r="E295" i="9" s="1"/>
  <c r="B295" i="9" s="1"/>
  <c r="I34" i="3"/>
  <c r="C1517" i="1"/>
  <c r="I25" i="3"/>
  <c r="D1329" i="1"/>
  <c r="F644" i="4"/>
  <c r="C638" i="1"/>
  <c r="D345" i="1"/>
  <c r="H28" i="3"/>
  <c r="C1435" i="1"/>
  <c r="E175" i="5"/>
  <c r="D1152" i="1" s="1"/>
  <c r="I22" i="3"/>
  <c r="D1153" i="1"/>
  <c r="C1152" i="1"/>
  <c r="F593" i="4"/>
  <c r="C587" i="1"/>
  <c r="D420" i="4"/>
  <c r="D636" i="4" s="1"/>
  <c r="E298" i="4"/>
  <c r="D306" i="1"/>
  <c r="F82" i="4"/>
  <c r="C78" i="1"/>
  <c r="I1478" i="1"/>
  <c r="I1474" i="1"/>
  <c r="I1468" i="1"/>
  <c r="I1464" i="1"/>
  <c r="I1460" i="1"/>
  <c r="I1456" i="1"/>
  <c r="I1450" i="1"/>
  <c r="I1446" i="1"/>
  <c r="H1408" i="1"/>
  <c r="I1477" i="1"/>
  <c r="I1471" i="1"/>
  <c r="I1465" i="1"/>
  <c r="I1459" i="1"/>
  <c r="I1455" i="1"/>
  <c r="I1449" i="1"/>
  <c r="I1443" i="1"/>
  <c r="I1441" i="1"/>
  <c r="I1439" i="1"/>
  <c r="F141" i="6" l="1"/>
  <c r="E408" i="4"/>
  <c r="D403" i="1" s="1"/>
  <c r="D289" i="4"/>
  <c r="D290" i="4" s="1"/>
  <c r="F151" i="4"/>
  <c r="C147" i="1"/>
  <c r="H159" i="1"/>
  <c r="F175" i="5"/>
  <c r="H990" i="1"/>
  <c r="G990" i="1"/>
  <c r="H1214" i="1"/>
  <c r="G1214" i="1"/>
  <c r="H985" i="1"/>
  <c r="G985" i="1"/>
  <c r="F636" i="4"/>
  <c r="C630" i="1"/>
  <c r="H78" i="1"/>
  <c r="G78" i="1"/>
  <c r="H306" i="1"/>
  <c r="G306" i="1"/>
  <c r="H1435" i="1"/>
  <c r="G1435" i="1"/>
  <c r="E407" i="4"/>
  <c r="D402" i="1" s="1"/>
  <c r="D293" i="1"/>
  <c r="E412" i="4"/>
  <c r="G587" i="1"/>
  <c r="H587" i="1"/>
  <c r="H1152" i="1"/>
  <c r="G1152" i="1"/>
  <c r="G1153" i="1"/>
  <c r="H1153" i="1"/>
  <c r="G638" i="1"/>
  <c r="H638" i="1"/>
  <c r="H1329" i="1"/>
  <c r="G1329" i="1"/>
  <c r="H9" i="3"/>
  <c r="H1517" i="1"/>
  <c r="G1517" i="1"/>
  <c r="H11" i="3"/>
  <c r="B212" i="9"/>
  <c r="D412" i="4"/>
  <c r="F6" i="4"/>
  <c r="H16" i="3"/>
  <c r="C2" i="1"/>
  <c r="H148" i="1"/>
  <c r="G148" i="1"/>
  <c r="G293" i="1"/>
  <c r="H293" i="1"/>
  <c r="F407" i="4"/>
  <c r="C402" i="1"/>
  <c r="D291" i="4"/>
  <c r="C285" i="1"/>
  <c r="H1065" i="1"/>
  <c r="G1065" i="1"/>
  <c r="G478" i="1"/>
  <c r="H478" i="1"/>
  <c r="H523" i="1"/>
  <c r="G523" i="1"/>
  <c r="G276" i="9"/>
  <c r="C984" i="1"/>
  <c r="E293" i="9"/>
  <c r="F420" i="4"/>
  <c r="D635" i="4"/>
  <c r="C414" i="1"/>
  <c r="G46" i="1"/>
  <c r="H46" i="1"/>
  <c r="I17" i="3"/>
  <c r="E289" i="4"/>
  <c r="F289" i="4" s="1"/>
  <c r="D147" i="1"/>
  <c r="G358" i="1"/>
  <c r="H358" i="1"/>
  <c r="E19" i="9"/>
  <c r="G345" i="1"/>
  <c r="H345" i="1"/>
  <c r="F408" i="4"/>
  <c r="C403" i="1"/>
  <c r="I21" i="3"/>
  <c r="E6" i="5"/>
  <c r="F6" i="5" s="1"/>
  <c r="D1046" i="1"/>
  <c r="G1046" i="1" s="1"/>
  <c r="H1124" i="1"/>
  <c r="G1124" i="1"/>
  <c r="B299" i="9"/>
  <c r="E298" i="9"/>
  <c r="E636" i="4"/>
  <c r="D630" i="1" s="1"/>
  <c r="D522" i="1"/>
  <c r="G522" i="1" s="1"/>
  <c r="E635" i="4"/>
  <c r="D629" i="1" s="1"/>
  <c r="H1046" i="1"/>
  <c r="D413" i="4" l="1"/>
  <c r="D415" i="4" s="1"/>
  <c r="H147" i="1"/>
  <c r="G147" i="1"/>
  <c r="H276" i="9"/>
  <c r="E276" i="9" s="1"/>
  <c r="D984" i="1"/>
  <c r="H8" i="3" s="1"/>
  <c r="G403" i="1"/>
  <c r="H403" i="1"/>
  <c r="E413" i="4"/>
  <c r="E291" i="4"/>
  <c r="D287" i="1" s="1"/>
  <c r="D285" i="1"/>
  <c r="H285" i="1" s="1"/>
  <c r="E290" i="4"/>
  <c r="D286" i="1" s="1"/>
  <c r="G414" i="1"/>
  <c r="H414" i="1"/>
  <c r="H984" i="1"/>
  <c r="H522" i="1"/>
  <c r="G285" i="1"/>
  <c r="F291" i="4"/>
  <c r="C287" i="1"/>
  <c r="G402" i="1"/>
  <c r="H402" i="1"/>
  <c r="G2" i="1"/>
  <c r="H2" i="1"/>
  <c r="C286" i="1"/>
  <c r="K3" i="9"/>
  <c r="I9" i="3"/>
  <c r="G630" i="1"/>
  <c r="H630" i="1"/>
  <c r="F635" i="4"/>
  <c r="C629" i="1"/>
  <c r="G282" i="9"/>
  <c r="E282" i="9" s="1"/>
  <c r="B282" i="9" s="1"/>
  <c r="D640" i="4"/>
  <c r="D639" i="4"/>
  <c r="F412" i="4"/>
  <c r="C407" i="1"/>
  <c r="N3" i="9"/>
  <c r="I11" i="3"/>
  <c r="E639" i="4"/>
  <c r="D407" i="1"/>
  <c r="D414" i="4" l="1"/>
  <c r="C408" i="1"/>
  <c r="F413" i="4"/>
  <c r="E414" i="4"/>
  <c r="D409" i="1" s="1"/>
  <c r="F290" i="4"/>
  <c r="G984" i="1"/>
  <c r="G407" i="1"/>
  <c r="H407" i="1"/>
  <c r="C409" i="1"/>
  <c r="C410" i="1"/>
  <c r="D633" i="1"/>
  <c r="F639" i="4"/>
  <c r="D641" i="4"/>
  <c r="C633" i="1"/>
  <c r="D642" i="4"/>
  <c r="C634" i="1"/>
  <c r="G629" i="1"/>
  <c r="H629" i="1"/>
  <c r="G286" i="1"/>
  <c r="H286" i="1"/>
  <c r="E275" i="9"/>
  <c r="I8" i="3" s="1"/>
  <c r="B276" i="9"/>
  <c r="G287" i="1"/>
  <c r="H287" i="1"/>
  <c r="M3" i="9"/>
  <c r="E640" i="4"/>
  <c r="F640" i="4" s="1"/>
  <c r="E415" i="4"/>
  <c r="D410" i="1" s="1"/>
  <c r="D408" i="1"/>
  <c r="F415" i="4" l="1"/>
  <c r="G408" i="1"/>
  <c r="F414" i="4"/>
  <c r="E642" i="4"/>
  <c r="F642" i="4" s="1"/>
  <c r="D634" i="1"/>
  <c r="H634" i="1" s="1"/>
  <c r="D646" i="4"/>
  <c r="C636" i="1"/>
  <c r="D645" i="4"/>
  <c r="C635" i="1"/>
  <c r="G410" i="1"/>
  <c r="H410" i="1"/>
  <c r="H408" i="1"/>
  <c r="G409" i="1"/>
  <c r="H409" i="1"/>
  <c r="G633" i="1"/>
  <c r="H633" i="1"/>
  <c r="E641" i="4"/>
  <c r="F641" i="4" s="1"/>
  <c r="E645" i="4" l="1"/>
  <c r="F645" i="4" s="1"/>
  <c r="D635" i="1"/>
  <c r="G635" i="1" s="1"/>
  <c r="H18" i="3"/>
  <c r="C639" i="1"/>
  <c r="F646" i="4"/>
  <c r="H19" i="3"/>
  <c r="C640" i="1"/>
  <c r="G634" i="1"/>
  <c r="E646" i="4"/>
  <c r="D636" i="1"/>
  <c r="H636" i="1" s="1"/>
  <c r="H635" i="1" l="1"/>
  <c r="G636" i="1"/>
  <c r="I19" i="3"/>
  <c r="D640" i="1"/>
  <c r="G640" i="1" s="1"/>
  <c r="I18" i="3"/>
  <c r="D639" i="1"/>
  <c r="H7" i="3" s="1"/>
  <c r="H640" i="1" l="1"/>
  <c r="G639" i="1"/>
  <c r="J3" i="9"/>
  <c r="I7" i="3"/>
  <c r="H639" i="1"/>
  <c r="L272" i="9" l="1"/>
  <c r="M272" i="9"/>
  <c r="H18" i="9"/>
  <c r="G18" i="9"/>
  <c r="I17" i="9"/>
  <c r="G16" i="9"/>
  <c r="M15" i="9"/>
  <c r="G17" i="9"/>
  <c r="L16" i="9"/>
  <c r="H15" i="9"/>
  <c r="K13" i="9"/>
  <c r="J12" i="9"/>
  <c r="I11" i="9"/>
  <c r="K9" i="9"/>
  <c r="J8" i="9"/>
  <c r="I7" i="9"/>
  <c r="K5" i="9"/>
  <c r="J5" i="9"/>
  <c r="K8" i="9"/>
  <c r="J13" i="9"/>
  <c r="J17" i="9"/>
  <c r="J7" i="9"/>
  <c r="K10" i="9"/>
  <c r="I12" i="9"/>
  <c r="L15" i="9"/>
  <c r="F15" i="9" s="1"/>
  <c r="M16" i="9"/>
  <c r="K6" i="9"/>
  <c r="I8" i="9"/>
  <c r="J11" i="9"/>
  <c r="G15" i="9"/>
  <c r="E15" i="9" s="1"/>
  <c r="H16" i="9"/>
  <c r="H17" i="9"/>
  <c r="I13" i="9"/>
  <c r="K11" i="9"/>
  <c r="J10" i="9"/>
  <c r="E10" i="9" s="1"/>
  <c r="B10" i="9" s="1"/>
  <c r="I9" i="9"/>
  <c r="K7" i="9"/>
  <c r="J6" i="9"/>
  <c r="I5" i="9"/>
  <c r="I6" i="9"/>
  <c r="J9" i="9"/>
  <c r="K12" i="9"/>
  <c r="F272" i="9" l="1"/>
  <c r="F19" i="9" s="1"/>
  <c r="E5" i="9"/>
  <c r="B5" i="9" s="1"/>
  <c r="E13" i="9"/>
  <c r="B13" i="9" s="1"/>
  <c r="E6" i="9"/>
  <c r="B6" i="9" s="1"/>
  <c r="E8" i="9"/>
  <c r="B8" i="9" s="1"/>
  <c r="E9" i="9"/>
  <c r="B9" i="9" s="1"/>
  <c r="B15" i="9"/>
  <c r="E12" i="9"/>
  <c r="B12" i="9" s="1"/>
  <c r="E7" i="9"/>
  <c r="B7" i="9" s="1"/>
  <c r="E17" i="9"/>
  <c r="B17" i="9" s="1"/>
  <c r="E16" i="9"/>
  <c r="E18" i="9"/>
  <c r="B18" i="9" s="1"/>
  <c r="E11" i="9"/>
  <c r="B11" i="9" s="1"/>
  <c r="F16" i="9"/>
  <c r="F14" i="9" s="1"/>
  <c r="B272" i="9"/>
  <c r="E14" i="9" l="1"/>
  <c r="F3" i="9"/>
  <c r="E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<sst xmlns="http://schemas.openxmlformats.org/spreadsheetml/2006/main" count="4313" uniqueCount="3393">
  <si>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</si>
  <si>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</si>
  <si>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</si>
  <si>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</si>
  <si>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</si>
  <si>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</si>
  <si>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</si>
  <si>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</si>
  <si>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</si>
  <si>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</si>
  <si>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</si>
  <si>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</si>
  <si>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</si>
  <si>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</si>
  <si>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</si>
  <si>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</si>
  <si>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</si>
  <si>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</si>
  <si>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</si>
  <si>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</si>
  <si>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</si>
  <si>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</si>
  <si>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</si>
  <si>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</si>
  <si>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</si>
  <si>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</si>
  <si>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</si>
  <si>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</si>
  <si>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</si>
  <si>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</si>
  <si>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</si>
  <si>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GRADIŠTE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</si>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</sst>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5568182</v>
      </c>
      <c r="D2" s="6">
        <f>'PR-RAS'!E6</f>
        <v>5867843.0899999989</v>
      </c>
      <c r="E2" s="6">
        <v>0</v>
      </c>
      <c r="F2" s="6">
        <v>0</v>
      </c>
      <c r="G2" s="7">
        <f t="shared" ref="G2:G264" si="0">(B2/1000)*(C2*1+D2*2)</f>
        <v>17303.868180000001</v>
      </c>
      <c r="H2" s="7">
        <f t="shared" ref="H2:H264" si="1">ABS(C2-ROUND(C2,0))+ABS(D2-ROUND(D2,0))</f>
        <v>8.9999998919665813E-2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5015182</v>
      </c>
      <c r="D46" s="1">
        <f>'PR-RAS'!E50</f>
        <v>5249850.1199999992</v>
      </c>
      <c r="E46" s="1">
        <v>0</v>
      </c>
      <c r="F46" s="1">
        <v>0</v>
      </c>
      <c r="G46" s="2">
        <f t="shared" si="0"/>
        <v>698169.70079999988</v>
      </c>
      <c r="H46" s="2">
        <f t="shared" si="1"/>
        <v>0.11999999918043613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1894.1</v>
      </c>
      <c r="E58" s="1">
        <v>0</v>
      </c>
      <c r="F58" s="1">
        <v>0</v>
      </c>
      <c r="G58" s="2">
        <f t="shared" si="0"/>
        <v>215.92740000000001</v>
      </c>
      <c r="H58" s="2">
        <f t="shared" si="1"/>
        <v>9.9999999999909051E-2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1894.1</v>
      </c>
      <c r="E59" s="1">
        <v>0</v>
      </c>
      <c r="F59" s="1">
        <v>0</v>
      </c>
      <c r="G59" s="2">
        <f t="shared" si="0"/>
        <v>219.71559999999999</v>
      </c>
      <c r="H59" s="2">
        <f t="shared" si="1"/>
        <v>9.9999999999909051E-2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5015182</v>
      </c>
      <c r="D64" s="1">
        <f>'PR-RAS'!E68</f>
        <v>5033776.0199999996</v>
      </c>
      <c r="E64" s="1">
        <v>0</v>
      </c>
      <c r="F64" s="1">
        <v>0</v>
      </c>
      <c r="G64" s="2">
        <f t="shared" si="0"/>
        <v>950212.24451999995</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4929568</v>
      </c>
      <c r="D65" s="1">
        <f>'PR-RAS'!E69</f>
        <v>4899645.8499999996</v>
      </c>
      <c r="E65" s="1">
        <v>0</v>
      </c>
      <c r="F65" s="1">
        <v>0</v>
      </c>
      <c r="G65" s="2">
        <f t="shared" si="0"/>
        <v>942647.02079999994</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85614</v>
      </c>
      <c r="D66" s="1">
        <f>'PR-RAS'!E70</f>
        <v>134130.17000000001</v>
      </c>
      <c r="E66" s="1">
        <v>0</v>
      </c>
      <c r="F66" s="1">
        <v>0</v>
      </c>
      <c r="G66" s="2">
        <f t="shared" si="0"/>
        <v>23001.832100000003</v>
      </c>
      <c r="H66" s="2">
        <f t="shared" si="1"/>
        <v>0.17000000001280569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214180</v>
      </c>
      <c r="E73" s="1">
        <v>0</v>
      </c>
      <c r="F73" s="1">
        <v>0</v>
      </c>
      <c r="G73" s="2">
        <f t="shared" si="0"/>
        <v>30841.919999999998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214180</v>
      </c>
      <c r="E76" s="1">
        <v>0</v>
      </c>
      <c r="F76" s="1">
        <v>0</v>
      </c>
      <c r="G76" s="2">
        <f t="shared" si="0"/>
        <v>32127</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0.88</v>
      </c>
      <c r="E78" s="1">
        <v>0</v>
      </c>
      <c r="F78" s="1">
        <v>0</v>
      </c>
      <c r="G78" s="2">
        <f t="shared" si="0"/>
        <v>0.13552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0.88</v>
      </c>
      <c r="E79" s="1">
        <v>0</v>
      </c>
      <c r="F79" s="1">
        <v>0</v>
      </c>
      <c r="G79" s="2">
        <f t="shared" si="0"/>
        <v>0.13728000000000001</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0.88</v>
      </c>
      <c r="E81" s="1">
        <v>0</v>
      </c>
      <c r="F81" s="1">
        <v>0</v>
      </c>
      <c r="G81" s="2">
        <f t="shared" si="0"/>
        <v>0.14080000000000001</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32934</v>
      </c>
      <c r="D102" s="1">
        <f>'PR-RAS'!E106</f>
        <v>39189</v>
      </c>
      <c r="E102" s="1">
        <v>0</v>
      </c>
      <c r="F102" s="1">
        <v>0</v>
      </c>
      <c r="G102" s="2">
        <f t="shared" si="0"/>
        <v>11242.512000000001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32934</v>
      </c>
      <c r="D108" s="1">
        <f>'PR-RAS'!E112</f>
        <v>39189</v>
      </c>
      <c r="E108" s="1">
        <v>0</v>
      </c>
      <c r="F108" s="1">
        <v>0</v>
      </c>
      <c r="G108" s="2">
        <f t="shared" si="0"/>
        <v>11910.384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32934</v>
      </c>
      <c r="D113" s="1">
        <f>'PR-RAS'!E117</f>
        <v>39189</v>
      </c>
      <c r="E113" s="1">
        <v>0</v>
      </c>
      <c r="F113" s="1">
        <v>0</v>
      </c>
      <c r="G113" s="2">
        <f t="shared" si="0"/>
        <v>12466.944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5611</v>
      </c>
      <c r="D120" s="1">
        <f>'PR-RAS'!E124</f>
        <v>9784</v>
      </c>
      <c r="E120" s="1">
        <v>0</v>
      </c>
      <c r="F120" s="1">
        <v>0</v>
      </c>
      <c r="G120" s="2">
        <f t="shared" si="0"/>
        <v>2996.3009999999999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5611</v>
      </c>
      <c r="D121" s="1">
        <f>'PR-RAS'!E125</f>
        <v>6784</v>
      </c>
      <c r="E121" s="1">
        <v>0</v>
      </c>
      <c r="F121" s="1">
        <v>0</v>
      </c>
      <c r="G121" s="2">
        <f t="shared" si="0"/>
        <v>2301.48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5611</v>
      </c>
      <c r="D123" s="1">
        <f>'PR-RAS'!E127</f>
        <v>6784</v>
      </c>
      <c r="E123" s="1">
        <v>0</v>
      </c>
      <c r="F123" s="1">
        <v>0</v>
      </c>
      <c r="G123" s="2">
        <f t="shared" si="0"/>
        <v>2339.8379999999997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514455</v>
      </c>
      <c r="D129" s="1">
        <f>'PR-RAS'!E133</f>
        <v>569019.09</v>
      </c>
      <c r="E129" s="1">
        <v>0</v>
      </c>
      <c r="F129" s="1">
        <v>0</v>
      </c>
      <c r="G129" s="2">
        <f t="shared" si="0"/>
        <v>211519.12703999999</v>
      </c>
      <c r="H129" s="2">
        <f t="shared" si="1"/>
        <v>8.999999996740371E-2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514455</v>
      </c>
      <c r="D130" s="1">
        <f>'PR-RAS'!E134</f>
        <v>569019.09</v>
      </c>
      <c r="E130" s="1">
        <v>0</v>
      </c>
      <c r="F130" s="1">
        <v>0</v>
      </c>
      <c r="G130" s="2">
        <f t="shared" si="0"/>
        <v>213171.62022000001</v>
      </c>
      <c r="H130" s="2">
        <f t="shared" si="1"/>
        <v>8.999999996740371E-2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514455</v>
      </c>
      <c r="D131" s="1">
        <f>'PR-RAS'!E135</f>
        <v>569019.09</v>
      </c>
      <c r="E131" s="1">
        <v>0</v>
      </c>
      <c r="F131" s="1">
        <v>0</v>
      </c>
      <c r="G131" s="2">
        <f t="shared" si="0"/>
        <v>214824.1134</v>
      </c>
      <c r="H131" s="2">
        <f t="shared" si="1"/>
        <v>8.999999996740371E-2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5477031</v>
      </c>
      <c r="D147" s="1">
        <f>'PR-RAS'!E151</f>
        <v>5541892.8800000008</v>
      </c>
      <c r="E147" s="1">
        <v>0</v>
      </c>
      <c r="F147" s="1">
        <v>0</v>
      </c>
      <c r="G147" s="2">
        <f t="shared" si="0"/>
        <v>2417879.2469600001</v>
      </c>
      <c r="H147" s="2">
        <f t="shared" si="1"/>
        <v>0.11999999918043613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4719646</v>
      </c>
      <c r="D148" s="1">
        <f>'PR-RAS'!E152</f>
        <v>4619168.8600000003</v>
      </c>
      <c r="E148" s="1">
        <v>0</v>
      </c>
      <c r="F148" s="1">
        <v>0</v>
      </c>
      <c r="G148" s="2">
        <f t="shared" si="0"/>
        <v>2051823.60684</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3972413</v>
      </c>
      <c r="D149" s="1">
        <f>'PR-RAS'!E153</f>
        <v>3831196.16</v>
      </c>
      <c r="E149" s="1">
        <v>0</v>
      </c>
      <c r="F149" s="1">
        <v>0</v>
      </c>
      <c r="G149" s="2">
        <f t="shared" si="0"/>
        <v>1721951.1873599999</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3914726</v>
      </c>
      <c r="D150" s="1">
        <f>'PR-RAS'!E154</f>
        <v>3731280.72</v>
      </c>
      <c r="E150" s="1">
        <v>0</v>
      </c>
      <c r="F150" s="1">
        <v>0</v>
      </c>
      <c r="G150" s="2">
        <f t="shared" si="0"/>
        <v>1695215.8285600001</v>
      </c>
      <c r="H150" s="2">
        <f t="shared" si="1"/>
        <v>0.27999999979510903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39170</v>
      </c>
      <c r="D152" s="1">
        <f>'PR-RAS'!E156</f>
        <v>75262.67</v>
      </c>
      <c r="E152" s="1">
        <v>0</v>
      </c>
      <c r="F152" s="1">
        <v>0</v>
      </c>
      <c r="G152" s="2">
        <f t="shared" si="0"/>
        <v>28643.996339999998</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18517</v>
      </c>
      <c r="D153" s="1">
        <f>'PR-RAS'!E157</f>
        <v>24652.77</v>
      </c>
      <c r="E153" s="1">
        <v>0</v>
      </c>
      <c r="F153" s="1">
        <v>0</v>
      </c>
      <c r="G153" s="2">
        <f t="shared" si="0"/>
        <v>10309.026080000001</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151599</v>
      </c>
      <c r="D154" s="1">
        <f>'PR-RAS'!E158</f>
        <v>193412.75</v>
      </c>
      <c r="E154" s="1">
        <v>0</v>
      </c>
      <c r="F154" s="1">
        <v>0</v>
      </c>
      <c r="G154" s="2">
        <f t="shared" si="0"/>
        <v>82378.948499999999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595634</v>
      </c>
      <c r="D155" s="1">
        <f>'PR-RAS'!E159</f>
        <v>594559.94999999995</v>
      </c>
      <c r="E155" s="1">
        <v>0</v>
      </c>
      <c r="F155" s="1">
        <v>0</v>
      </c>
      <c r="G155" s="2">
        <f t="shared" si="0"/>
        <v>274852.10060000001</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595634</v>
      </c>
      <c r="D157" s="1">
        <f>'PR-RAS'!E161</f>
        <v>594559.94999999995</v>
      </c>
      <c r="E157" s="1">
        <v>0</v>
      </c>
      <c r="F157" s="1">
        <v>0</v>
      </c>
      <c r="G157" s="2">
        <f t="shared" si="0"/>
        <v>278421.60839999997</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663024</v>
      </c>
      <c r="D159" s="1">
        <f>'PR-RAS'!E163</f>
        <v>809204.20000000007</v>
      </c>
      <c r="E159" s="1">
        <v>0</v>
      </c>
      <c r="F159" s="1">
        <v>0</v>
      </c>
      <c r="G159" s="2">
        <f t="shared" si="0"/>
        <v>360466.31920000009</v>
      </c>
      <c r="H159" s="2">
        <f t="shared" si="1"/>
        <v>0.20000000006984919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113988</v>
      </c>
      <c r="D160" s="1">
        <f>'PR-RAS'!E164</f>
        <v>181092.13</v>
      </c>
      <c r="E160" s="1">
        <v>0</v>
      </c>
      <c r="F160" s="1">
        <v>0</v>
      </c>
      <c r="G160" s="2">
        <f t="shared" si="0"/>
        <v>75711.389340000009</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6900</v>
      </c>
      <c r="D161" s="1">
        <f>'PR-RAS'!E165</f>
        <v>24267.38</v>
      </c>
      <c r="E161" s="1">
        <v>0</v>
      </c>
      <c r="F161" s="1">
        <v>0</v>
      </c>
      <c r="G161" s="2">
        <f t="shared" si="0"/>
        <v>8869.5616000000009</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102104</v>
      </c>
      <c r="D162" s="1">
        <f>'PR-RAS'!E166</f>
        <v>149529.91</v>
      </c>
      <c r="E162" s="1">
        <v>0</v>
      </c>
      <c r="F162" s="1">
        <v>0</v>
      </c>
      <c r="G162" s="2">
        <f t="shared" si="0"/>
        <v>64587.375019999999</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1000</v>
      </c>
      <c r="E163" s="1">
        <v>0</v>
      </c>
      <c r="F163" s="1">
        <v>0</v>
      </c>
      <c r="G163" s="2">
        <f t="shared" si="0"/>
        <v>388.8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4584</v>
      </c>
      <c r="D164" s="1">
        <f>'PR-RAS'!E168</f>
        <v>6294.84</v>
      </c>
      <c r="E164" s="1">
        <v>0</v>
      </c>
      <c r="F164" s="1">
        <v>0</v>
      </c>
      <c r="G164" s="2">
        <f t="shared" si="0"/>
        <v>2799.3098400000003</v>
      </c>
      <c r="H164" s="2">
        <f t="shared" si="1"/>
        <v>0.15999999999985448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382131</v>
      </c>
      <c r="D165" s="1">
        <f>'PR-RAS'!E169</f>
        <v>417412.42000000004</v>
      </c>
      <c r="E165" s="1">
        <v>0</v>
      </c>
      <c r="F165" s="1">
        <v>0</v>
      </c>
      <c r="G165" s="2">
        <f t="shared" si="0"/>
        <v>199580.75776000001</v>
      </c>
      <c r="H165" s="2">
        <f t="shared" si="1"/>
        <v>0.42000000004190952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34641</v>
      </c>
      <c r="D166" s="1">
        <f>'PR-RAS'!E170</f>
        <v>43593.1</v>
      </c>
      <c r="E166" s="1">
        <v>0</v>
      </c>
      <c r="F166" s="1">
        <v>0</v>
      </c>
      <c r="G166" s="2">
        <f t="shared" si="0"/>
        <v>20101.488000000001</v>
      </c>
      <c r="H166" s="2">
        <f t="shared" si="1"/>
        <v>9.9999999998544808E-2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136403</v>
      </c>
      <c r="D167" s="1">
        <f>'PR-RAS'!E171</f>
        <v>167488.91</v>
      </c>
      <c r="E167" s="1">
        <v>0</v>
      </c>
      <c r="F167" s="1">
        <v>0</v>
      </c>
      <c r="G167" s="2">
        <f t="shared" si="0"/>
        <v>78249.216120000012</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179890</v>
      </c>
      <c r="D168" s="1">
        <f>'PR-RAS'!E172</f>
        <v>183156.3</v>
      </c>
      <c r="E168" s="1">
        <v>0</v>
      </c>
      <c r="F168" s="1">
        <v>0</v>
      </c>
      <c r="G168" s="2">
        <f t="shared" si="0"/>
        <v>91215.834199999998</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16318</v>
      </c>
      <c r="D169" s="1">
        <f>'PR-RAS'!E173</f>
        <v>12392.07</v>
      </c>
      <c r="E169" s="1">
        <v>0</v>
      </c>
      <c r="F169" s="1">
        <v>0</v>
      </c>
      <c r="G169" s="2">
        <f t="shared" si="0"/>
        <v>6905.1595200000002</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11159</v>
      </c>
      <c r="D170" s="1">
        <f>'PR-RAS'!E174</f>
        <v>7169.33</v>
      </c>
      <c r="E170" s="1">
        <v>0</v>
      </c>
      <c r="F170" s="1">
        <v>0</v>
      </c>
      <c r="G170" s="2">
        <f t="shared" si="0"/>
        <v>4309.1045400000003</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3720</v>
      </c>
      <c r="D172" s="1">
        <f>'PR-RAS'!E176</f>
        <v>3612.71</v>
      </c>
      <c r="E172" s="1">
        <v>0</v>
      </c>
      <c r="F172" s="1">
        <v>0</v>
      </c>
      <c r="G172" s="2">
        <f t="shared" si="0"/>
        <v>1871.6668200000001</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103820</v>
      </c>
      <c r="D173" s="1">
        <f>'PR-RAS'!E177</f>
        <v>174490.87000000002</v>
      </c>
      <c r="E173" s="1">
        <v>0</v>
      </c>
      <c r="F173" s="1">
        <v>0</v>
      </c>
      <c r="G173" s="2">
        <f t="shared" si="0"/>
        <v>77881.899279999998</v>
      </c>
      <c r="H173" s="2">
        <f t="shared" si="1"/>
        <v>0.12999999997555278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12957</v>
      </c>
      <c r="D174" s="1">
        <f>'PR-RAS'!E178</f>
        <v>15529.64</v>
      </c>
      <c r="E174" s="1">
        <v>0</v>
      </c>
      <c r="F174" s="1">
        <v>0</v>
      </c>
      <c r="G174" s="2">
        <f t="shared" si="0"/>
        <v>7614.8164399999996</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37819</v>
      </c>
      <c r="D175" s="1">
        <f>'PR-RAS'!E179</f>
        <v>20219.78</v>
      </c>
      <c r="E175" s="1">
        <v>0</v>
      </c>
      <c r="F175" s="1">
        <v>0</v>
      </c>
      <c r="G175" s="2">
        <f t="shared" si="0"/>
        <v>13616.989439999999</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64060</v>
      </c>
      <c r="E176" s="1">
        <v>0</v>
      </c>
      <c r="F176" s="1">
        <v>0</v>
      </c>
      <c r="G176" s="2">
        <f t="shared" si="0"/>
        <v>22589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20308</v>
      </c>
      <c r="D177" s="1">
        <f>'PR-RAS'!E181</f>
        <v>21306.59</v>
      </c>
      <c r="E177" s="1">
        <v>0</v>
      </c>
      <c r="F177" s="1">
        <v>0</v>
      </c>
      <c r="G177" s="2">
        <f t="shared" si="0"/>
        <v>11074.12768</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588</v>
      </c>
      <c r="D178" s="1">
        <f>'PR-RAS'!E182</f>
        <v>0</v>
      </c>
      <c r="E178" s="1">
        <v>0</v>
      </c>
      <c r="F178" s="1">
        <v>0</v>
      </c>
      <c r="G178" s="2">
        <f t="shared" si="0"/>
        <v>104.07599999999999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16310</v>
      </c>
      <c r="D179" s="1">
        <f>'PR-RAS'!E183</f>
        <v>20130</v>
      </c>
      <c r="E179" s="1">
        <v>0</v>
      </c>
      <c r="F179" s="1">
        <v>0</v>
      </c>
      <c r="G179" s="2">
        <f t="shared" si="0"/>
        <v>10069.459999999999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2552</v>
      </c>
      <c r="D180" s="1">
        <f>'PR-RAS'!E184</f>
        <v>4061.98</v>
      </c>
      <c r="E180" s="1">
        <v>0</v>
      </c>
      <c r="F180" s="1">
        <v>0</v>
      </c>
      <c r="G180" s="2">
        <f t="shared" si="0"/>
        <v>1910.9968399999998</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11701</v>
      </c>
      <c r="D181" s="1">
        <f>'PR-RAS'!E185</f>
        <v>17606.88</v>
      </c>
      <c r="E181" s="1">
        <v>0</v>
      </c>
      <c r="F181" s="1">
        <v>0</v>
      </c>
      <c r="G181" s="2">
        <f t="shared" si="0"/>
        <v>8444.6568000000007</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625</v>
      </c>
      <c r="D182" s="1">
        <f>'PR-RAS'!E186</f>
        <v>11576</v>
      </c>
      <c r="E182" s="1">
        <v>0</v>
      </c>
      <c r="F182" s="1">
        <v>0</v>
      </c>
      <c r="G182" s="2">
        <f t="shared" si="0"/>
        <v>4303.6369999999997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2100</v>
      </c>
      <c r="E183" s="1">
        <v>0</v>
      </c>
      <c r="F183" s="1">
        <v>0</v>
      </c>
      <c r="G183" s="2">
        <f t="shared" si="0"/>
        <v>764.4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63085</v>
      </c>
      <c r="D184" s="1">
        <f>'PR-RAS'!E188</f>
        <v>34108.78</v>
      </c>
      <c r="E184" s="1">
        <v>0</v>
      </c>
      <c r="F184" s="1">
        <v>0</v>
      </c>
      <c r="G184" s="2">
        <f t="shared" si="0"/>
        <v>24028.368479999997</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11035</v>
      </c>
      <c r="D186" s="1">
        <f>'PR-RAS'!E190</f>
        <v>10755.28</v>
      </c>
      <c r="E186" s="1">
        <v>0</v>
      </c>
      <c r="F186" s="1">
        <v>0</v>
      </c>
      <c r="G186" s="2">
        <f t="shared" si="0"/>
        <v>6020.9286000000002</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6940</v>
      </c>
      <c r="D187" s="1">
        <f>'PR-RAS'!E191</f>
        <v>0</v>
      </c>
      <c r="E187" s="1">
        <v>0</v>
      </c>
      <c r="F187" s="1">
        <v>0</v>
      </c>
      <c r="G187" s="2">
        <f t="shared" si="0"/>
        <v>1290.8399999999999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1250</v>
      </c>
      <c r="D188" s="1">
        <f>'PR-RAS'!E192</f>
        <v>1450</v>
      </c>
      <c r="E188" s="1">
        <v>0</v>
      </c>
      <c r="F188" s="1">
        <v>0</v>
      </c>
      <c r="G188" s="2">
        <f t="shared" si="0"/>
        <v>776.05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25063</v>
      </c>
      <c r="D189" s="1">
        <f>'PR-RAS'!E193</f>
        <v>2400</v>
      </c>
      <c r="E189" s="1">
        <v>0</v>
      </c>
      <c r="F189" s="1">
        <v>0</v>
      </c>
      <c r="G189" s="2">
        <f t="shared" si="0"/>
        <v>5614.2439999999997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18797</v>
      </c>
      <c r="D191" s="1">
        <f>'PR-RAS'!E195</f>
        <v>19503.5</v>
      </c>
      <c r="E191" s="1">
        <v>0</v>
      </c>
      <c r="F191" s="1">
        <v>0</v>
      </c>
      <c r="G191" s="2">
        <f t="shared" si="0"/>
        <v>10982.76</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3321</v>
      </c>
      <c r="D192" s="1">
        <f>'PR-RAS'!E196</f>
        <v>2953.23</v>
      </c>
      <c r="E192" s="1">
        <v>0</v>
      </c>
      <c r="F192" s="1">
        <v>0</v>
      </c>
      <c r="G192" s="2">
        <f t="shared" si="0"/>
        <v>1762.4448599999998</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3321</v>
      </c>
      <c r="D206" s="1">
        <f>'PR-RAS'!E210</f>
        <v>2953.23</v>
      </c>
      <c r="E206" s="1">
        <v>0</v>
      </c>
      <c r="F206" s="1">
        <v>0</v>
      </c>
      <c r="G206" s="2">
        <f t="shared" si="0"/>
        <v>1891.6292999999996</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3283</v>
      </c>
      <c r="D207" s="1">
        <f>'PR-RAS'!E211</f>
        <v>2923.95</v>
      </c>
      <c r="E207" s="1">
        <v>0</v>
      </c>
      <c r="F207" s="1">
        <v>0</v>
      </c>
      <c r="G207" s="2">
        <f t="shared" si="0"/>
        <v>1880.9653999999998</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v>
      </c>
      <c r="D209" s="1">
        <f>'PR-RAS'!E213</f>
        <v>29.28</v>
      </c>
      <c r="E209" s="1">
        <v>0</v>
      </c>
      <c r="F209" s="1">
        <v>0</v>
      </c>
      <c r="G209" s="2">
        <f t="shared" si="0"/>
        <v>20.084479999999999</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91040</v>
      </c>
      <c r="D248" s="1">
        <f>'PR-RAS'!E252</f>
        <v>110566.59</v>
      </c>
      <c r="E248" s="1">
        <v>0</v>
      </c>
      <c r="F248" s="1">
        <v>0</v>
      </c>
      <c r="G248" s="2">
        <f t="shared" si="0"/>
        <v>77106.775460000004</v>
      </c>
      <c r="H248" s="2">
        <f t="shared" si="1"/>
        <v>0.41000000000349246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91040</v>
      </c>
      <c r="D255" s="1">
        <f>'PR-RAS'!E259</f>
        <v>110566.59</v>
      </c>
      <c r="E255" s="1">
        <v>0</v>
      </c>
      <c r="F255" s="1">
        <v>0</v>
      </c>
      <c r="G255" s="2">
        <f t="shared" si="0"/>
        <v>79291.987720000005</v>
      </c>
      <c r="H255" s="2">
        <f t="shared" si="1"/>
        <v>0.41000000000349246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91040</v>
      </c>
      <c r="D257" s="1">
        <f>'PR-RAS'!E261</f>
        <v>110566.59</v>
      </c>
      <c r="E257" s="1">
        <v>0</v>
      </c>
      <c r="F257" s="1">
        <v>0</v>
      </c>
      <c r="G257" s="2">
        <f t="shared" si="0"/>
        <v>79916.334080000001</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5477031</v>
      </c>
      <c r="D285" s="1">
        <f>'PR-RAS'!E289</f>
        <v>5541892.8800000008</v>
      </c>
      <c r="E285" s="1">
        <v>0</v>
      </c>
      <c r="F285" s="1">
        <v>0</v>
      </c>
      <c r="G285" s="2">
        <f t="shared" si="8"/>
        <v>4703271.9598399997</v>
      </c>
      <c r="H285" s="2">
        <f t="shared" si="9"/>
        <v>0.11999999918043613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91151</v>
      </c>
      <c r="D286" s="1">
        <f>'PR-RAS'!E290</f>
        <v>325950.2099999981</v>
      </c>
      <c r="E286" s="1">
        <v>0</v>
      </c>
      <c r="F286" s="1">
        <v>0</v>
      </c>
      <c r="G286" s="2">
        <f t="shared" si="8"/>
        <v>211769.65469999891</v>
      </c>
      <c r="H286" s="2">
        <f t="shared" si="9"/>
        <v>0.20999999810010195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29590</v>
      </c>
      <c r="D288" s="1">
        <f>'PR-RAS'!E292</f>
        <v>7752.49</v>
      </c>
      <c r="E288" s="1">
        <v>0</v>
      </c>
      <c r="F288" s="1">
        <v>0</v>
      </c>
      <c r="G288" s="2">
        <f t="shared" si="8"/>
        <v>12942.259259999997</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112989</v>
      </c>
      <c r="D345" s="1">
        <f>'PR-RAS'!E350</f>
        <v>324156.41000000003</v>
      </c>
      <c r="E345" s="1">
        <v>0</v>
      </c>
      <c r="F345" s="1">
        <v>0</v>
      </c>
      <c r="G345" s="2">
        <f t="shared" si="8"/>
        <v>261887.82608</v>
      </c>
      <c r="H345" s="2">
        <f t="shared" si="9"/>
        <v>0.41000000003259629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112989</v>
      </c>
      <c r="D358" s="1">
        <f>'PR-RAS'!E363</f>
        <v>324156.41000000003</v>
      </c>
      <c r="E358" s="1">
        <v>0</v>
      </c>
      <c r="F358" s="1">
        <v>0</v>
      </c>
      <c r="G358" s="2">
        <f t="shared" si="8"/>
        <v>271784.74974</v>
      </c>
      <c r="H358" s="2">
        <f t="shared" si="9"/>
        <v>0.41000000003259629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26947</v>
      </c>
      <c r="D364" s="1">
        <f>'PR-RAS'!E369</f>
        <v>249939.19</v>
      </c>
      <c r="E364" s="1">
        <v>0</v>
      </c>
      <c r="F364" s="1">
        <v>0</v>
      </c>
      <c r="G364" s="2">
        <f t="shared" si="8"/>
        <v>191237.61293999999</v>
      </c>
      <c r="H364" s="2">
        <f t="shared" si="9"/>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16962</v>
      </c>
      <c r="D365" s="1">
        <f>'PR-RAS'!E370</f>
        <v>184235.19</v>
      </c>
      <c r="E365" s="1">
        <v>0</v>
      </c>
      <c r="F365" s="1">
        <v>0</v>
      </c>
      <c r="G365" s="2">
        <f t="shared" si="8"/>
        <v>140297.38631999999</v>
      </c>
      <c r="H365" s="2">
        <f t="shared" si="9"/>
        <v>0.19000000000232831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8454</v>
      </c>
      <c r="E366" s="1">
        <v>0</v>
      </c>
      <c r="F366" s="1">
        <v>0</v>
      </c>
      <c r="G366" s="2">
        <f t="shared" si="8"/>
        <v>6171.42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57250</v>
      </c>
      <c r="E367" s="1">
        <v>0</v>
      </c>
      <c r="F367" s="1">
        <v>0</v>
      </c>
      <c r="G367" s="2">
        <f t="shared" si="8"/>
        <v>41907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1599</v>
      </c>
      <c r="D370" s="1">
        <f>'PR-RAS'!E375</f>
        <v>0</v>
      </c>
      <c r="E370" s="1">
        <v>0</v>
      </c>
      <c r="F370" s="1">
        <v>0</v>
      </c>
      <c r="G370" s="2">
        <f t="shared" si="8"/>
        <v>590.03099999999995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8386</v>
      </c>
      <c r="D371" s="1">
        <f>'PR-RAS'!E376</f>
        <v>0</v>
      </c>
      <c r="E371" s="1">
        <v>0</v>
      </c>
      <c r="F371" s="1">
        <v>0</v>
      </c>
      <c r="G371" s="2">
        <f t="shared" si="8"/>
        <v>3102.82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3399</v>
      </c>
      <c r="E373" s="1">
        <v>0</v>
      </c>
      <c r="F373" s="1">
        <v>0</v>
      </c>
      <c r="G373" s="2">
        <f t="shared" si="8"/>
        <v>2528.8559999999998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3399</v>
      </c>
      <c r="E374" s="1">
        <v>0</v>
      </c>
      <c r="F374" s="1">
        <v>0</v>
      </c>
      <c r="G374" s="2">
        <f t="shared" si="8"/>
        <v>2535.654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86042</v>
      </c>
      <c r="D378" s="1">
        <f>'PR-RAS'!E383</f>
        <v>70818.22</v>
      </c>
      <c r="E378" s="1">
        <v>0</v>
      </c>
      <c r="F378" s="1">
        <v>0</v>
      </c>
      <c r="G378" s="2">
        <f t="shared" si="8"/>
        <v>85834.77188</v>
      </c>
      <c r="H378" s="2">
        <f t="shared" si="9"/>
        <v>0.22000000000116415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86042</v>
      </c>
      <c r="D379" s="1">
        <f>'PR-RAS'!E384</f>
        <v>70818.22</v>
      </c>
      <c r="E379" s="1">
        <v>0</v>
      </c>
      <c r="F379" s="1">
        <v>0</v>
      </c>
      <c r="G379" s="2">
        <f t="shared" si="8"/>
        <v>86062.450320000004</v>
      </c>
      <c r="H379" s="2">
        <f t="shared" si="9"/>
        <v>0.22000000000116415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112989</v>
      </c>
      <c r="D403" s="1">
        <f>'PR-RAS'!E408</f>
        <v>324156.41000000003</v>
      </c>
      <c r="E403" s="1">
        <v>0</v>
      </c>
      <c r="F403" s="1">
        <v>0</v>
      </c>
      <c r="G403" s="2">
        <f t="shared" si="8"/>
        <v>306043.33164000005</v>
      </c>
      <c r="H403" s="2">
        <f t="shared" si="9"/>
        <v>0.41000000003259629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5568182</v>
      </c>
      <c r="D407" s="1">
        <f>'PR-RAS'!E412</f>
        <v>5867843.0899999989</v>
      </c>
      <c r="E407" s="1">
        <v>0</v>
      </c>
      <c r="F407" s="1">
        <v>0</v>
      </c>
      <c r="G407" s="2">
        <f t="shared" si="8"/>
        <v>7025370.4810800003</v>
      </c>
      <c r="H407" s="2">
        <f t="shared" si="9"/>
        <v>8.9999998919665813E-2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5590020</v>
      </c>
      <c r="D408" s="1">
        <f>'PR-RAS'!E413</f>
        <v>5866049.290000001</v>
      </c>
      <c r="E408" s="1">
        <v>0</v>
      </c>
      <c r="F408" s="1">
        <v>0</v>
      </c>
      <c r="G408" s="2">
        <f t="shared" si="8"/>
        <v>7050102.2620600006</v>
      </c>
      <c r="H408" s="2">
        <f t="shared" si="9"/>
        <v>0.29000000096857548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1793.7999999979511</v>
      </c>
      <c r="E409" s="1">
        <v>0</v>
      </c>
      <c r="F409" s="1">
        <v>0</v>
      </c>
      <c r="G409" s="2">
        <f t="shared" si="8"/>
        <v>1463.7407999983279</v>
      </c>
      <c r="H409" s="2">
        <f t="shared" si="9"/>
        <v>0.20000000204890966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21838</v>
      </c>
      <c r="D410" s="1">
        <f>'PR-RAS'!E415</f>
        <v>0</v>
      </c>
      <c r="E410" s="1">
        <v>0</v>
      </c>
      <c r="F410" s="1">
        <v>0</v>
      </c>
      <c r="G410" s="2">
        <f t="shared" si="8"/>
        <v>8931.7420000000002</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29590</v>
      </c>
      <c r="D411" s="1">
        <f>'PR-RAS'!E416</f>
        <v>7752.49</v>
      </c>
      <c r="E411" s="1">
        <v>0</v>
      </c>
      <c r="F411" s="1">
        <v>0</v>
      </c>
      <c r="G411" s="2">
        <f t="shared" si="8"/>
        <v>18488.941799999997</v>
      </c>
      <c r="H411" s="2">
        <f t="shared" si="9"/>
        <v>0.48999999999978172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5568182</v>
      </c>
      <c r="D633" s="1">
        <f>'PR-RAS'!E639</f>
        <v>5867843.0899999989</v>
      </c>
      <c r="E633" s="1">
        <v>0</v>
      </c>
      <c r="F633" s="1">
        <v>0</v>
      </c>
      <c r="G633" s="2">
        <f t="shared" si="10"/>
        <v>10936044.68976</v>
      </c>
      <c r="H633" s="2">
        <f t="shared" si="11"/>
        <v>8.9999998919665813E-2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5590020</v>
      </c>
      <c r="D634" s="1">
        <f>'PR-RAS'!E640</f>
        <v>5866049.290000001</v>
      </c>
      <c r="E634" s="1">
        <v>0</v>
      </c>
      <c r="F634" s="1">
        <v>0</v>
      </c>
      <c r="G634" s="2">
        <f t="shared" si="10"/>
        <v>10964901.061140001</v>
      </c>
      <c r="H634" s="2">
        <f t="shared" si="11"/>
        <v>0.29000000096857548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1793.7999999979511</v>
      </c>
      <c r="E635" s="1">
        <v>0</v>
      </c>
      <c r="F635" s="1">
        <v>0</v>
      </c>
      <c r="G635" s="2">
        <f t="shared" si="10"/>
        <v>2274.5383999974019</v>
      </c>
      <c r="H635" s="2">
        <f t="shared" si="11"/>
        <v>0.20000000204890966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21838</v>
      </c>
      <c r="D636" s="1">
        <f>'PR-RAS'!E642</f>
        <v>0</v>
      </c>
      <c r="E636" s="1">
        <v>0</v>
      </c>
      <c r="F636" s="1">
        <v>0</v>
      </c>
      <c r="G636" s="2">
        <f t="shared" si="10"/>
        <v>13867.130000000001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29590</v>
      </c>
      <c r="D637" s="1">
        <f>'PR-RAS'!E643</f>
        <v>7752.49</v>
      </c>
      <c r="E637" s="1">
        <v>0</v>
      </c>
      <c r="F637" s="1">
        <v>0</v>
      </c>
      <c r="G637" s="2">
        <f t="shared" si="10"/>
        <v>28680.407279999999</v>
      </c>
      <c r="H637" s="2">
        <f t="shared" si="11"/>
        <v>0.48999999999978172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7752</v>
      </c>
      <c r="D639" s="1">
        <f>'PR-RAS'!E645</f>
        <v>9546.2899999979509</v>
      </c>
      <c r="E639" s="1">
        <v>0</v>
      </c>
      <c r="F639" s="1">
        <v>0</v>
      </c>
      <c r="G639" s="2">
        <f t="shared" si="10"/>
        <v>17126.842039997384</v>
      </c>
      <c r="H639" s="2">
        <f t="shared" si="11"/>
        <v>0.28999999795087206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375150</v>
      </c>
      <c r="D641" s="1">
        <f>'PR-RAS'!E647</f>
        <v>393117.74</v>
      </c>
      <c r="E641" s="1">
        <v>0</v>
      </c>
      <c r="F641" s="1">
        <v>0</v>
      </c>
      <c r="G641" s="2">
        <f t="shared" si="10"/>
        <v>743286.70719999995</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64626</v>
      </c>
      <c r="D642" s="1">
        <f>'PR-RAS'!E649</f>
        <v>63576.54</v>
      </c>
      <c r="E642" s="1">
        <v>0</v>
      </c>
      <c r="F642" s="1">
        <v>0</v>
      </c>
      <c r="G642" s="2">
        <f t="shared" si="10"/>
        <v>122930.39028000001</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813635</v>
      </c>
      <c r="D643" s="1">
        <f>'PR-RAS'!E650</f>
        <v>958133.76000000001</v>
      </c>
      <c r="E643" s="1">
        <v>0</v>
      </c>
      <c r="F643" s="1">
        <v>0</v>
      </c>
      <c r="G643" s="2">
        <f t="shared" si="10"/>
        <v>1752597.41784</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814685</v>
      </c>
      <c r="D644" s="1">
        <f>'PR-RAS'!E651</f>
        <v>904028.39</v>
      </c>
      <c r="E644" s="1">
        <v>0</v>
      </c>
      <c r="F644" s="1">
        <v>0</v>
      </c>
      <c r="G644" s="2">
        <f t="shared" si="10"/>
        <v>1686422.9645400003</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63576</v>
      </c>
      <c r="D645" s="1">
        <f>'PR-RAS'!E652</f>
        <v>117681.91000000003</v>
      </c>
      <c r="E645" s="1">
        <v>0</v>
      </c>
      <c r="F645" s="1">
        <v>0</v>
      </c>
      <c r="G645" s="2">
        <f t="shared" si="10"/>
        <v>192517.24408000003</v>
      </c>
      <c r="H645" s="2">
        <f t="shared" si="11"/>
        <v>8.999999996740371E-2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42</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1894.1</v>
      </c>
      <c r="E662" s="1">
        <v>0</v>
      </c>
      <c r="F662" s="1">
        <v>0</v>
      </c>
      <c r="G662" s="2">
        <f t="shared" si="10"/>
        <v>2504.0001999999999</v>
      </c>
      <c r="H662" s="2">
        <f t="shared" si="11"/>
        <v>9.9999999999909051E-2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4834328</v>
      </c>
      <c r="D668" s="1">
        <f>'PR-RAS'!E675</f>
        <v>4769725.25</v>
      </c>
      <c r="E668" s="1">
        <v>0</v>
      </c>
      <c r="F668" s="1">
        <v>0</v>
      </c>
      <c r="G668" s="2">
        <f t="shared" si="10"/>
        <v>9587310.2595000006</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95240</v>
      </c>
      <c r="D669" s="1">
        <f>'PR-RAS'!E676</f>
        <v>129920.6</v>
      </c>
      <c r="E669" s="1">
        <v>0</v>
      </c>
      <c r="F669" s="1">
        <v>0</v>
      </c>
      <c r="G669" s="2">
        <f t="shared" si="10"/>
        <v>237194.24160000001</v>
      </c>
      <c r="H669" s="2">
        <f t="shared" si="11"/>
        <v>0.39999999999417923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85614</v>
      </c>
      <c r="D670" s="1">
        <f>'PR-RAS'!E677</f>
        <v>134130.17000000001</v>
      </c>
      <c r="E670" s="1">
        <v>0</v>
      </c>
      <c r="F670" s="1">
        <v>0</v>
      </c>
      <c r="G670" s="2">
        <f t="shared" si="10"/>
        <v>236741.93346000003</v>
      </c>
      <c r="H670" s="2">
        <f t="shared" si="11"/>
        <v>0.17000000001280569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32934</v>
      </c>
      <c r="D703" s="1">
        <f>'PR-RAS'!E710</f>
        <v>39189</v>
      </c>
      <c r="E703" s="1">
        <v>0</v>
      </c>
      <c r="F703" s="1">
        <v>0</v>
      </c>
      <c r="G703" s="2">
        <f t="shared" si="10"/>
        <v>78141.02399999999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15309.11</v>
      </c>
      <c r="E709" s="1">
        <v>0</v>
      </c>
      <c r="F709" s="1">
        <v>0</v>
      </c>
      <c r="G709" s="2">
        <f t="shared" si="10"/>
        <v>21677.69976</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7199.66</v>
      </c>
      <c r="E710" s="1">
        <v>0</v>
      </c>
      <c r="F710" s="1">
        <v>0</v>
      </c>
      <c r="G710" s="2">
        <f t="shared" si="10"/>
        <v>10209.11788</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102104</v>
      </c>
      <c r="D711" s="1">
        <f>'PR-RAS'!E718</f>
        <v>149529.91</v>
      </c>
      <c r="E711" s="1">
        <v>0</v>
      </c>
      <c r="F711" s="1">
        <v>0</v>
      </c>
      <c r="G711" s="2">
        <f t="shared" si="10"/>
        <v>284826.31219999999</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8000</v>
      </c>
      <c r="D713" s="1">
        <f>'PR-RAS'!E720</f>
        <v>15600</v>
      </c>
      <c r="E713" s="1">
        <v>0</v>
      </c>
      <c r="F713" s="1">
        <v>0</v>
      </c>
      <c r="G713" s="2">
        <f t="shared" si="10"/>
        <v>27910.399999999998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1615</v>
      </c>
      <c r="D715" s="1">
        <f>'PR-RAS'!E722</f>
        <v>2958.23</v>
      </c>
      <c r="E715" s="1">
        <v>0</v>
      </c>
      <c r="F715" s="1">
        <v>0</v>
      </c>
      <c r="G715" s="2">
        <f t="shared" si="10"/>
        <v>5377.4624399999993</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91040</v>
      </c>
      <c r="D821" s="1">
        <f>'PR-RAS'!E828</f>
        <v>110566.59</v>
      </c>
      <c r="E821" s="1">
        <v>0</v>
      </c>
      <c r="F821" s="1">
        <v>0</v>
      </c>
      <c r="G821" s="2">
        <f t="shared" si="18"/>
        <v>255982.00759999998</v>
      </c>
      <c r="H821" s="2">
        <f t="shared" si="19"/>
        <v>0.41000000000349246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14767093</v>
      </c>
      <c r="D984" s="6">
        <f>BILANCA!E6</f>
        <v>14645061.660000002</v>
      </c>
      <c r="E984" s="6">
        <v>0</v>
      </c>
      <c r="F984" s="6">
        <v>0</v>
      </c>
      <c r="G984" s="7">
        <f t="shared" ref="G984:G1241" si="22">B984/1000*C984+B984/500*D984</f>
        <v>44057.216320000007</v>
      </c>
      <c r="H984" s="7">
        <f t="shared" si="19"/>
        <v>0.33999999798834324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14271099</v>
      </c>
      <c r="D985" s="1">
        <f>BILANCA!E7</f>
        <v>14093446.090000002</v>
      </c>
      <c r="E985" s="1">
        <v>0</v>
      </c>
      <c r="F985" s="1">
        <v>0</v>
      </c>
      <c r="G985" s="2">
        <f t="shared" si="22"/>
        <v>84915.982360000009</v>
      </c>
      <c r="H985" s="2">
        <f t="shared" si="19"/>
        <v>9.0000001713633537E-2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372747</v>
      </c>
      <c r="D986" s="1">
        <f>BILANCA!E8</f>
        <v>372746.46</v>
      </c>
      <c r="E986" s="1">
        <v>0</v>
      </c>
      <c r="F986" s="1">
        <v>0</v>
      </c>
      <c r="G986" s="2">
        <f t="shared" si="22"/>
        <v>3354.71976</v>
      </c>
      <c r="H986" s="2">
        <f t="shared" si="19"/>
        <v>0.46000000002095476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18712</v>
      </c>
      <c r="D987" s="1">
        <f>BILANCA!E9</f>
        <v>18711.939999999999</v>
      </c>
      <c r="E987" s="1">
        <v>0</v>
      </c>
      <c r="F987" s="1">
        <v>0</v>
      </c>
      <c r="G987" s="2">
        <f t="shared" si="22"/>
        <v>224.54352</v>
      </c>
      <c r="H987" s="2">
        <f t="shared" si="19"/>
        <v>6.0000000001309672E-2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354035</v>
      </c>
      <c r="D988" s="1">
        <f>BILANCA!E10</f>
        <v>354034.52</v>
      </c>
      <c r="E988" s="1">
        <v>0</v>
      </c>
      <c r="F988" s="1">
        <v>0</v>
      </c>
      <c r="G988" s="2">
        <f t="shared" si="22"/>
        <v>5310.5201999999999</v>
      </c>
      <c r="H988" s="2">
        <f t="shared" si="19"/>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13898352</v>
      </c>
      <c r="D990" s="1">
        <f>BILANCA!E12</f>
        <v>13720699.630000001</v>
      </c>
      <c r="E990" s="1">
        <v>0</v>
      </c>
      <c r="F990" s="1">
        <v>0</v>
      </c>
      <c r="G990" s="2">
        <f t="shared" si="22"/>
        <v>289378.25881999999</v>
      </c>
      <c r="H990" s="2">
        <f t="shared" si="19"/>
        <v>0.36999999918043613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13357142</v>
      </c>
      <c r="D991" s="1">
        <f>BILANCA!E13</f>
        <v>13044974.020000001</v>
      </c>
      <c r="E991" s="1">
        <v>0</v>
      </c>
      <c r="F991" s="1">
        <v>0</v>
      </c>
      <c r="G991" s="2">
        <f t="shared" si="22"/>
        <v>315576.72032000002</v>
      </c>
      <c r="H991" s="2">
        <f t="shared" si="19"/>
        <v>2.0000001415610313E-2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17676300</v>
      </c>
      <c r="D993" s="1">
        <f>BILANCA!E15</f>
        <v>17676300</v>
      </c>
      <c r="E993" s="1">
        <v>0</v>
      </c>
      <c r="F993" s="1">
        <v>0</v>
      </c>
      <c r="G993" s="2">
        <f t="shared" si="22"/>
        <v>530289</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384820</v>
      </c>
      <c r="D995" s="1">
        <f>BILANCA!E17</f>
        <v>384820.67</v>
      </c>
      <c r="E995" s="1">
        <v>0</v>
      </c>
      <c r="F995" s="1">
        <v>0</v>
      </c>
      <c r="G995" s="2">
        <f t="shared" si="22"/>
        <v>13853.53608</v>
      </c>
      <c r="H995" s="2">
        <f t="shared" si="19"/>
        <v>0.33000000001629815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4703978</v>
      </c>
      <c r="D996" s="1">
        <f>BILANCA!E18</f>
        <v>5016146.6500000004</v>
      </c>
      <c r="E996" s="1">
        <v>0</v>
      </c>
      <c r="F996" s="1">
        <v>0</v>
      </c>
      <c r="G996" s="2">
        <f t="shared" si="22"/>
        <v>191571.5269</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341386</v>
      </c>
      <c r="D997" s="1">
        <f>BILANCA!E19</f>
        <v>586963.41000000015</v>
      </c>
      <c r="E997" s="1">
        <v>0</v>
      </c>
      <c r="F997" s="1">
        <v>0</v>
      </c>
      <c r="G997" s="2">
        <f t="shared" si="22"/>
        <v>21214.379480000003</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2054580</v>
      </c>
      <c r="D998" s="1">
        <f>BILANCA!E20</f>
        <v>2236315.21</v>
      </c>
      <c r="E998" s="1">
        <v>0</v>
      </c>
      <c r="F998" s="1">
        <v>0</v>
      </c>
      <c r="G998" s="2">
        <f t="shared" si="22"/>
        <v>97908.156299999988</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14056</v>
      </c>
      <c r="D999" s="1">
        <f>BILANCA!E21</f>
        <v>22510.47</v>
      </c>
      <c r="E999" s="1">
        <v>0</v>
      </c>
      <c r="F999" s="1">
        <v>0</v>
      </c>
      <c r="G999" s="2">
        <f t="shared" si="22"/>
        <v>945.23104000000012</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86213</v>
      </c>
      <c r="D1000" s="1">
        <f>BILANCA!E22</f>
        <v>143462.82999999999</v>
      </c>
      <c r="E1000" s="1">
        <v>0</v>
      </c>
      <c r="F1000" s="1">
        <v>0</v>
      </c>
      <c r="G1000" s="2">
        <f t="shared" si="22"/>
        <v>6343.3572199999999</v>
      </c>
      <c r="H1000" s="2">
        <f t="shared" si="19"/>
        <v>0.17000000001280569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2550</v>
      </c>
      <c r="D1001" s="1">
        <f>BILANCA!E23</f>
        <v>2550</v>
      </c>
      <c r="E1001" s="1">
        <v>0</v>
      </c>
      <c r="F1001" s="1">
        <v>0</v>
      </c>
      <c r="G1001" s="2">
        <f t="shared" si="22"/>
        <v>137.69999999999999</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375687</v>
      </c>
      <c r="D1003" s="1">
        <f>BILANCA!E25</f>
        <v>375687.13</v>
      </c>
      <c r="E1003" s="1">
        <v>0</v>
      </c>
      <c r="F1003" s="1">
        <v>0</v>
      </c>
      <c r="G1003" s="2">
        <f t="shared" si="22"/>
        <v>22541.225200000001</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73533</v>
      </c>
      <c r="D1004" s="1">
        <f>BILANCA!E26</f>
        <v>73532.990000000005</v>
      </c>
      <c r="E1004" s="1">
        <v>0</v>
      </c>
      <c r="F1004" s="1">
        <v>0</v>
      </c>
      <c r="G1004" s="2">
        <f t="shared" si="22"/>
        <v>4632.5785800000003</v>
      </c>
      <c r="H1004" s="2">
        <f t="shared" si="19"/>
        <v>9.9999999947613105E-3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2265233</v>
      </c>
      <c r="D1006" s="1">
        <f>BILANCA!E28</f>
        <v>2267095.2200000002</v>
      </c>
      <c r="E1006" s="1">
        <v>0</v>
      </c>
      <c r="F1006" s="1">
        <v>0</v>
      </c>
      <c r="G1006" s="2">
        <f t="shared" si="22"/>
        <v>156386.73911999998</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2761.69</v>
      </c>
      <c r="E1007" s="1">
        <v>0</v>
      </c>
      <c r="F1007" s="1">
        <v>0</v>
      </c>
      <c r="G1007" s="2">
        <f t="shared" si="22"/>
        <v>132.56112000000002</v>
      </c>
      <c r="H1007" s="2">
        <f t="shared" si="19"/>
        <v>0.30999999999994543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3399</v>
      </c>
      <c r="E1008" s="1">
        <v>0</v>
      </c>
      <c r="F1008" s="1">
        <v>0</v>
      </c>
      <c r="G1008" s="2">
        <f t="shared" si="22"/>
        <v>169.95000000000002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637.30999999999995</v>
      </c>
      <c r="E1012" s="1">
        <v>0</v>
      </c>
      <c r="F1012" s="1">
        <v>0</v>
      </c>
      <c r="G1012" s="2">
        <f t="shared" si="22"/>
        <v>36.963979999999999</v>
      </c>
      <c r="H1012" s="2">
        <f t="shared" si="19"/>
        <v>0.30999999999994543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199824</v>
      </c>
      <c r="D1013" s="1">
        <f>BILANCA!E35</f>
        <v>86000.510000000009</v>
      </c>
      <c r="E1013" s="1">
        <v>0</v>
      </c>
      <c r="F1013" s="1">
        <v>0</v>
      </c>
      <c r="G1013" s="2">
        <f t="shared" si="22"/>
        <v>11154.750599999999</v>
      </c>
      <c r="H1013" s="2">
        <f t="shared" si="19"/>
        <v>0.48999999999068677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384465</v>
      </c>
      <c r="D1014" s="1">
        <f>BILANCA!E36</f>
        <v>405282.05</v>
      </c>
      <c r="E1014" s="1">
        <v>0</v>
      </c>
      <c r="F1014" s="1">
        <v>0</v>
      </c>
      <c r="G1014" s="2">
        <f t="shared" si="22"/>
        <v>37045.902099999999</v>
      </c>
      <c r="H1014" s="2">
        <f t="shared" si="19"/>
        <v>4.9999999988358468E-2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184641</v>
      </c>
      <c r="D1018" s="1">
        <f>BILANCA!E40</f>
        <v>319281.53999999998</v>
      </c>
      <c r="E1018" s="1">
        <v>0</v>
      </c>
      <c r="F1018" s="1">
        <v>0</v>
      </c>
      <c r="G1018" s="2">
        <f t="shared" si="22"/>
        <v>28812.142800000001</v>
      </c>
      <c r="H1018" s="2">
        <f t="shared" si="19"/>
        <v>0.46000000002095476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260274</v>
      </c>
      <c r="D1032" s="1">
        <f>BILANCA!E54</f>
        <v>267443.03999999998</v>
      </c>
      <c r="E1032" s="1">
        <v>0</v>
      </c>
      <c r="F1032" s="1">
        <v>0</v>
      </c>
      <c r="G1032" s="2">
        <f t="shared" si="22"/>
        <v>38962.843919999999</v>
      </c>
      <c r="H1032" s="2">
        <f t="shared" si="19"/>
        <v>3.9999999979045242E-2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260274</v>
      </c>
      <c r="D1033" s="1">
        <f>BILANCA!E55</f>
        <v>267443.03999999998</v>
      </c>
      <c r="E1033" s="1">
        <v>0</v>
      </c>
      <c r="F1033" s="1">
        <v>0</v>
      </c>
      <c r="G1033" s="2">
        <f t="shared" si="22"/>
        <v>39758.004000000001</v>
      </c>
      <c r="H1033" s="2">
        <f t="shared" si="19"/>
        <v>3.9999999979045242E-2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495994</v>
      </c>
      <c r="D1046" s="1">
        <f>BILANCA!E68</f>
        <v>551615.57000000007</v>
      </c>
      <c r="E1046" s="1">
        <v>0</v>
      </c>
      <c r="F1046" s="1">
        <v>0</v>
      </c>
      <c r="G1046" s="2">
        <f t="shared" si="22"/>
        <v>100751.18382000001</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63576</v>
      </c>
      <c r="D1047" s="1">
        <f>BILANCA!E69</f>
        <v>117681.91</v>
      </c>
      <c r="E1047" s="1">
        <v>0</v>
      </c>
      <c r="F1047" s="1">
        <v>0</v>
      </c>
      <c r="G1047" s="2">
        <f t="shared" si="22"/>
        <v>19132.14848</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63576</v>
      </c>
      <c r="D1048" s="1">
        <f>BILANCA!E70</f>
        <v>117681.91</v>
      </c>
      <c r="E1048" s="1">
        <v>0</v>
      </c>
      <c r="F1048" s="1">
        <v>0</v>
      </c>
      <c r="G1048" s="2">
        <f t="shared" si="22"/>
        <v>19431.088300000003</v>
      </c>
      <c r="H1048" s="2">
        <f t="shared" si="19"/>
        <v>8.999999999650754E-2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63576</v>
      </c>
      <c r="D1050" s="1">
        <f>BILANCA!E72</f>
        <v>117681.91</v>
      </c>
      <c r="E1050" s="1">
        <v>0</v>
      </c>
      <c r="F1050" s="1">
        <v>0</v>
      </c>
      <c r="G1050" s="2">
        <f t="shared" si="22"/>
        <v>20028.967940000002</v>
      </c>
      <c r="H1050" s="2">
        <f t="shared" si="19"/>
        <v>8.999999999650754E-2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56808</v>
      </c>
      <c r="D1056" s="1">
        <f>BILANCA!E78</f>
        <v>40355.919999999998</v>
      </c>
      <c r="E1056" s="1">
        <v>0</v>
      </c>
      <c r="F1056" s="1">
        <v>0</v>
      </c>
      <c r="G1056" s="2">
        <f t="shared" si="22"/>
        <v>10038.94832</v>
      </c>
      <c r="H1056" s="2">
        <f t="shared" si="19"/>
        <v>8.000000000174623E-2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437</v>
      </c>
      <c r="D1062" s="1">
        <f>BILANCA!E84</f>
        <v>436.95</v>
      </c>
      <c r="E1062" s="1">
        <v>0</v>
      </c>
      <c r="F1062" s="1">
        <v>0</v>
      </c>
      <c r="G1062" s="2">
        <f t="shared" si="22"/>
        <v>103.56110000000001</v>
      </c>
      <c r="H1062" s="2">
        <f t="shared" si="19"/>
        <v>5.0000000000011369E-2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56371</v>
      </c>
      <c r="D1064" s="1">
        <f>BILANCA!E86</f>
        <v>39918.97</v>
      </c>
      <c r="E1064" s="1">
        <v>0</v>
      </c>
      <c r="F1064" s="1">
        <v>0</v>
      </c>
      <c r="G1064" s="2">
        <f t="shared" si="22"/>
        <v>11032.924140000001</v>
      </c>
      <c r="H1064" s="2">
        <f t="shared" si="19"/>
        <v>2.9999999998835847E-2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460</v>
      </c>
      <c r="D1124" s="1">
        <f>BILANCA!E146</f>
        <v>460</v>
      </c>
      <c r="E1124" s="1">
        <v>0</v>
      </c>
      <c r="F1124" s="1">
        <v>0</v>
      </c>
      <c r="G1124" s="2">
        <f t="shared" si="22"/>
        <v>194.57999999999998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460</v>
      </c>
      <c r="D1138" s="1">
        <f>BILANCA!E160</f>
        <v>460</v>
      </c>
      <c r="E1138" s="1">
        <v>0</v>
      </c>
      <c r="F1138" s="1">
        <v>0</v>
      </c>
      <c r="G1138" s="2">
        <f t="shared" si="22"/>
        <v>213.89999999999998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375150</v>
      </c>
      <c r="D1148" s="1">
        <f>BILANCA!E170</f>
        <v>393117.74</v>
      </c>
      <c r="E1148" s="1">
        <v>0</v>
      </c>
      <c r="F1148" s="1">
        <v>0</v>
      </c>
      <c r="G1148" s="2">
        <f t="shared" si="22"/>
        <v>191628.6042</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375150</v>
      </c>
      <c r="D1151" s="1">
        <f>BILANCA!E173</f>
        <v>393117.74</v>
      </c>
      <c r="E1151" s="1">
        <v>0</v>
      </c>
      <c r="F1151" s="1">
        <v>0</v>
      </c>
      <c r="G1151" s="2">
        <f t="shared" si="22"/>
        <v>195112.76064000002</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14767093</v>
      </c>
      <c r="D1152" s="1">
        <f>BILANCA!E175</f>
        <v>14645061.659999998</v>
      </c>
      <c r="E1152" s="1">
        <v>0</v>
      </c>
      <c r="F1152" s="1">
        <v>0</v>
      </c>
      <c r="G1152" s="2">
        <f t="shared" si="22"/>
        <v>7445669.5580799999</v>
      </c>
      <c r="H1152" s="2">
        <f t="shared" si="23"/>
        <v>0.34000000171363354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488242</v>
      </c>
      <c r="D1153" s="1">
        <f>BILANCA!E176</f>
        <v>542069.28</v>
      </c>
      <c r="E1153" s="1">
        <v>0</v>
      </c>
      <c r="F1153" s="1">
        <v>0</v>
      </c>
      <c r="G1153" s="2">
        <f t="shared" si="22"/>
        <v>267304.69520000002</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486242</v>
      </c>
      <c r="D1154" s="1">
        <f>BILANCA!E177</f>
        <v>538049.27</v>
      </c>
      <c r="E1154" s="1">
        <v>0</v>
      </c>
      <c r="F1154" s="1">
        <v>0</v>
      </c>
      <c r="G1154" s="2">
        <f t="shared" si="22"/>
        <v>267160.23234000005</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364476</v>
      </c>
      <c r="D1155" s="1">
        <f>BILANCA!E178</f>
        <v>382303.5</v>
      </c>
      <c r="E1155" s="1">
        <v>0</v>
      </c>
      <c r="F1155" s="1">
        <v>0</v>
      </c>
      <c r="G1155" s="2">
        <f t="shared" si="22"/>
        <v>194202.27599999998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70825</v>
      </c>
      <c r="D1156" s="1">
        <f>BILANCA!E179</f>
        <v>119107.1</v>
      </c>
      <c r="E1156" s="1">
        <v>0</v>
      </c>
      <c r="F1156" s="1">
        <v>0</v>
      </c>
      <c r="G1156" s="2">
        <f t="shared" si="22"/>
        <v>53463.781599999995</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339</v>
      </c>
      <c r="D1157" s="1">
        <f>BILANCA!E180</f>
        <v>291.67</v>
      </c>
      <c r="E1157" s="1">
        <v>0</v>
      </c>
      <c r="F1157" s="1">
        <v>0</v>
      </c>
      <c r="G1157" s="2">
        <f t="shared" si="22"/>
        <v>160.48715999999999</v>
      </c>
      <c r="H1157" s="2">
        <f t="shared" si="23"/>
        <v>0.32999999999998408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339</v>
      </c>
      <c r="D1160" s="1">
        <f>BILANCA!E183</f>
        <v>291.67</v>
      </c>
      <c r="E1160" s="1">
        <v>0</v>
      </c>
      <c r="F1160" s="1">
        <v>0</v>
      </c>
      <c r="G1160" s="2">
        <f t="shared" si="22"/>
        <v>163.25418000000002</v>
      </c>
      <c r="H1160" s="2">
        <f t="shared" si="23"/>
        <v>0.32999999999998408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50602</v>
      </c>
      <c r="D1165" s="1">
        <f>BILANCA!E188</f>
        <v>36347</v>
      </c>
      <c r="E1165" s="1">
        <v>0</v>
      </c>
      <c r="F1165" s="1">
        <v>0</v>
      </c>
      <c r="G1165" s="2">
        <f t="shared" si="22"/>
        <v>22439.871999999999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2000</v>
      </c>
      <c r="D1166" s="1">
        <f>BILANCA!E189</f>
        <v>4020.01</v>
      </c>
      <c r="E1166" s="1">
        <v>0</v>
      </c>
      <c r="F1166" s="1">
        <v>0</v>
      </c>
      <c r="G1166" s="2">
        <f t="shared" si="22"/>
        <v>1837.32366</v>
      </c>
      <c r="H1166" s="2">
        <f t="shared" si="23"/>
        <v>1.0000000000218279E-2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14278851</v>
      </c>
      <c r="D1214" s="1">
        <f>BILANCA!E237</f>
        <v>14102992.379999999</v>
      </c>
      <c r="E1214" s="1">
        <v>0</v>
      </c>
      <c r="F1214" s="1">
        <v>0</v>
      </c>
      <c r="G1214" s="2">
        <f t="shared" si="22"/>
        <v>9813997.0605599992</v>
      </c>
      <c r="H1214" s="2">
        <f t="shared" si="23"/>
        <v>0.37999999895691872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14271099</v>
      </c>
      <c r="D1215" s="1">
        <f>BILANCA!E238</f>
        <v>14093446.09</v>
      </c>
      <c r="E1215" s="1">
        <v>0</v>
      </c>
      <c r="F1215" s="1">
        <v>0</v>
      </c>
      <c r="G1215" s="2">
        <f t="shared" si="22"/>
        <v>9850253.9537600018</v>
      </c>
      <c r="H1215" s="2">
        <f t="shared" si="23"/>
        <v>8.9999999850988388E-2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14271099</v>
      </c>
      <c r="D1216" s="1">
        <f>BILANCA!E239</f>
        <v>14093446.09</v>
      </c>
      <c r="E1216" s="1">
        <v>0</v>
      </c>
      <c r="F1216" s="1">
        <v>0</v>
      </c>
      <c r="G1216" s="2">
        <f t="shared" si="22"/>
        <v>9892711.9449400008</v>
      </c>
      <c r="H1216" s="2">
        <f t="shared" si="23"/>
        <v>8.9999999850988388E-2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14271099</v>
      </c>
      <c r="D1217" s="1">
        <f>BILANCA!E240</f>
        <v>14093446.09</v>
      </c>
      <c r="E1217" s="1">
        <v>0</v>
      </c>
      <c r="F1217" s="1">
        <v>0</v>
      </c>
      <c r="G1217" s="2">
        <f t="shared" si="22"/>
        <v>9935169.9361199997</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7752</v>
      </c>
      <c r="D1222" s="1">
        <f>BILANCA!E245</f>
        <v>9546.2900000000373</v>
      </c>
      <c r="E1222" s="1">
        <v>0</v>
      </c>
      <c r="F1222" s="1">
        <v>0</v>
      </c>
      <c r="G1222" s="2">
        <f t="shared" si="22"/>
        <v>6415.8546200000173</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35127</v>
      </c>
      <c r="D1223" s="1">
        <f>BILANCA!E246</f>
        <v>333702.7</v>
      </c>
      <c r="E1223" s="1">
        <v>0</v>
      </c>
      <c r="F1223" s="1">
        <v>0</v>
      </c>
      <c r="G1223" s="2">
        <f t="shared" si="22"/>
        <v>168607.77600000001</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35127</v>
      </c>
      <c r="D1224" s="1">
        <f>BILANCA!E247</f>
        <v>333702.7</v>
      </c>
      <c r="E1224" s="1">
        <v>0</v>
      </c>
      <c r="F1224" s="1">
        <v>0</v>
      </c>
      <c r="G1224" s="2">
        <f t="shared" si="22"/>
        <v>169310.30839999998</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27375</v>
      </c>
      <c r="D1227" s="1">
        <f>BILANCA!E250</f>
        <v>324156.40999999997</v>
      </c>
      <c r="E1227" s="1">
        <v>0</v>
      </c>
      <c r="F1227" s="1">
        <v>0</v>
      </c>
      <c r="G1227" s="2">
        <f t="shared" si="22"/>
        <v>164867.82807999998</v>
      </c>
      <c r="H1227" s="2">
        <f t="shared" si="23"/>
        <v>0.40999999997438863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27375</v>
      </c>
      <c r="D1229" s="1">
        <f>BILANCA!E252</f>
        <v>324156.40999999997</v>
      </c>
      <c r="E1229" s="1">
        <v>0</v>
      </c>
      <c r="F1229" s="1">
        <v>0</v>
      </c>
      <c r="G1229" s="2">
        <f t="shared" si="22"/>
        <v>166219.20371999999</v>
      </c>
      <c r="H1229" s="2">
        <f t="shared" si="23"/>
        <v>0.40999999997438863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200244</v>
      </c>
      <c r="D1236" s="1">
        <f>BILANCA!E259</f>
        <v>200243.72</v>
      </c>
      <c r="E1236" s="1">
        <v>0</v>
      </c>
      <c r="F1236" s="1">
        <v>0</v>
      </c>
      <c r="G1236" s="2">
        <f t="shared" si="22"/>
        <v>151985.05432</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200244</v>
      </c>
      <c r="D1237" s="1">
        <f>BILANCA!E260</f>
        <v>200243.72</v>
      </c>
      <c r="E1237" s="1">
        <v>0</v>
      </c>
      <c r="F1237" s="1">
        <v>0</v>
      </c>
      <c r="G1237" s="2">
        <f t="shared" si="22"/>
        <v>152585.78576</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460</v>
      </c>
      <c r="E1240" s="1">
        <v>0</v>
      </c>
      <c r="F1240" s="1">
        <v>0</v>
      </c>
      <c r="G1240" s="2">
        <f t="shared" si="22"/>
        <v>236.44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460</v>
      </c>
      <c r="D1241" s="1">
        <f>BILANCA!E265</f>
        <v>0</v>
      </c>
      <c r="E1241" s="1">
        <v>0</v>
      </c>
      <c r="F1241" s="1">
        <v>0</v>
      </c>
      <c r="G1241" s="2">
        <f t="shared" si="22"/>
        <v>118.68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4039</v>
      </c>
      <c r="D1263" s="1">
        <f>BILANCA!E287</f>
        <v>0</v>
      </c>
      <c r="E1263" s="1">
        <v>0</v>
      </c>
      <c r="F1263" s="1">
        <v>0</v>
      </c>
      <c r="G1263" s="2">
        <f t="shared" si="24"/>
        <v>1130.92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482203</v>
      </c>
      <c r="D1264" s="1">
        <f>BILANCA!E288</f>
        <v>538049.27</v>
      </c>
      <c r="E1264" s="1">
        <v>0</v>
      </c>
      <c r="F1264" s="1">
        <v>0</v>
      </c>
      <c r="G1264" s="2">
        <f t="shared" si="24"/>
        <v>437882.73274000006</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2000</v>
      </c>
      <c r="D1266" s="1">
        <f>BILANCA!E290</f>
        <v>4020.01</v>
      </c>
      <c r="E1266" s="1">
        <v>0</v>
      </c>
      <c r="F1266" s="1">
        <v>0</v>
      </c>
      <c r="G1266" s="2">
        <f t="shared" si="24"/>
        <v>2841.32566</v>
      </c>
      <c r="H1266" s="2">
        <f t="shared" si="23"/>
        <v>1.0000000000218279E-2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5590020</v>
      </c>
      <c r="D1408" s="1">
        <f>'RAS-funkcijski'!E114</f>
        <v>5866049.29</v>
      </c>
      <c r="E1408" s="1">
        <v>0</v>
      </c>
      <c r="F1408" s="1">
        <v>0</v>
      </c>
      <c r="G1408" s="2">
        <f t="shared" si="24"/>
        <v>1905433.0437999999</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5461854</v>
      </c>
      <c r="D1409" s="1">
        <f>'RAS-funkcijski'!E115</f>
        <v>5726922.8799999999</v>
      </c>
      <c r="E1409" s="1">
        <v>0</v>
      </c>
      <c r="F1409" s="1">
        <v>0</v>
      </c>
      <c r="G1409" s="2">
        <f t="shared" si="24"/>
        <v>1877642.6733599999</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5461854</v>
      </c>
      <c r="D1411" s="1">
        <f>'RAS-funkcijski'!E117</f>
        <v>5726922.8799999999</v>
      </c>
      <c r="E1411" s="1">
        <v>0</v>
      </c>
      <c r="F1411" s="1">
        <v>0</v>
      </c>
      <c r="G1411" s="2">
        <f t="shared" si="24"/>
        <v>1911474.0728799999</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128166</v>
      </c>
      <c r="D1420" s="1">
        <f>'RAS-funkcijski'!E126</f>
        <v>139126.41</v>
      </c>
      <c r="E1420" s="1">
        <v>0</v>
      </c>
      <c r="F1420" s="1">
        <v>0</v>
      </c>
      <c r="G1420" s="2">
        <f t="shared" si="24"/>
        <v>49583.096040000004</v>
      </c>
      <c r="H1420" s="2">
        <f t="shared" si="27"/>
        <v>0.41000000000349246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5590020</v>
      </c>
      <c r="D1435" s="13">
        <f>'RAS-funkcijski'!E141</f>
        <v>5866049.29</v>
      </c>
      <c r="E1435" s="13">
        <v>0</v>
      </c>
      <c r="F1435" s="13">
        <v>0</v>
      </c>
      <c r="G1435" s="14">
        <f t="shared" si="24"/>
        <v>2373130.2454600004</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488242.25</v>
      </c>
      <c r="D1480" s="6"/>
      <c r="E1480" s="6">
        <v>0</v>
      </c>
      <c r="F1480" s="6">
        <v>0</v>
      </c>
      <c r="G1480" s="7">
        <f t="shared" ref="G1480:G1580" si="34">B1480/1000*C1480</f>
        <v>488.24225000000001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5916841.5300000003</v>
      </c>
      <c r="D1481" s="1">
        <v>0</v>
      </c>
      <c r="E1481" s="1">
        <v>0</v>
      </c>
      <c r="F1481" s="1">
        <v>0</v>
      </c>
      <c r="G1481" s="2">
        <f t="shared" si="34"/>
        <v>11833.683060000001</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5591695.0700000003</v>
      </c>
      <c r="D1483" s="1">
        <v>0</v>
      </c>
      <c r="E1483" s="1">
        <v>0</v>
      </c>
      <c r="F1483" s="1">
        <v>0</v>
      </c>
      <c r="G1483" s="2">
        <f t="shared" si="34"/>
        <v>22366.780280000003</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4649246.0599999996</v>
      </c>
      <c r="D1484" s="1">
        <v>0</v>
      </c>
      <c r="E1484" s="1">
        <v>0</v>
      </c>
      <c r="F1484" s="1">
        <v>0</v>
      </c>
      <c r="G1484" s="2">
        <f t="shared" si="34"/>
        <v>23246.230299999999</v>
      </c>
      <c r="H1484" s="2">
        <f t="shared" si="35"/>
        <v>5.9999999590218067E-2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802800.82</v>
      </c>
      <c r="D1485" s="1">
        <v>0</v>
      </c>
      <c r="E1485" s="1">
        <v>0</v>
      </c>
      <c r="F1485" s="1">
        <v>0</v>
      </c>
      <c r="G1485" s="2">
        <f t="shared" si="34"/>
        <v>4816.8049199999996</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2953.23</v>
      </c>
      <c r="D1486" s="1">
        <v>0</v>
      </c>
      <c r="E1486" s="1">
        <v>0</v>
      </c>
      <c r="F1486" s="1">
        <v>0</v>
      </c>
      <c r="G1486" s="2">
        <f t="shared" si="34"/>
        <v>20.672609999999999</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110566.59</v>
      </c>
      <c r="D1489" s="1">
        <v>0</v>
      </c>
      <c r="E1489" s="1">
        <v>0</v>
      </c>
      <c r="F1489" s="1">
        <v>0</v>
      </c>
      <c r="G1489" s="2">
        <f t="shared" si="34"/>
        <v>1105.6659</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26128.37</v>
      </c>
      <c r="D1491" s="1">
        <v>0</v>
      </c>
      <c r="E1491" s="1">
        <v>0</v>
      </c>
      <c r="F1491" s="1">
        <v>0</v>
      </c>
      <c r="G1491" s="2">
        <f t="shared" si="34"/>
        <v>313.54043999999999</v>
      </c>
      <c r="H1491" s="2">
        <f t="shared" si="35"/>
        <v>0.36999999999898137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325146.46000000002</v>
      </c>
      <c r="D1492" s="1">
        <v>0</v>
      </c>
      <c r="E1492" s="1">
        <v>0</v>
      </c>
      <c r="F1492" s="1">
        <v>0</v>
      </c>
      <c r="G1492" s="2">
        <f t="shared" si="34"/>
        <v>4226.90398</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5863014.4999999991</v>
      </c>
      <c r="D1499" s="1">
        <v>0</v>
      </c>
      <c r="E1499" s="1">
        <v>0</v>
      </c>
      <c r="F1499" s="1">
        <v>0</v>
      </c>
      <c r="G1499" s="2">
        <f t="shared" si="34"/>
        <v>117260.28999999998</v>
      </c>
      <c r="H1499" s="2">
        <f t="shared" si="35"/>
        <v>0.50000000093132257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5539888.0399999991</v>
      </c>
      <c r="D1501" s="1">
        <v>0</v>
      </c>
      <c r="E1501" s="1">
        <v>0</v>
      </c>
      <c r="F1501" s="1">
        <v>0</v>
      </c>
      <c r="G1501" s="2">
        <f t="shared" si="34"/>
        <v>121877.53687999997</v>
      </c>
      <c r="H1501" s="2">
        <f t="shared" si="35"/>
        <v>3.9999999105930328E-2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4631418.34</v>
      </c>
      <c r="D1502" s="1">
        <v>0</v>
      </c>
      <c r="E1502" s="1">
        <v>0</v>
      </c>
      <c r="F1502" s="1">
        <v>0</v>
      </c>
      <c r="G1502" s="2">
        <f t="shared" si="34"/>
        <v>106522.62182</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754518.69</v>
      </c>
      <c r="D1503" s="1">
        <v>0</v>
      </c>
      <c r="E1503" s="1">
        <v>0</v>
      </c>
      <c r="F1503" s="1">
        <v>0</v>
      </c>
      <c r="G1503" s="2">
        <f t="shared" si="34"/>
        <v>18108.448560000001</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3001.06</v>
      </c>
      <c r="D1504" s="1">
        <v>0</v>
      </c>
      <c r="E1504" s="1">
        <v>0</v>
      </c>
      <c r="F1504" s="1">
        <v>0</v>
      </c>
      <c r="G1504" s="2">
        <f t="shared" si="34"/>
        <v>75.026499999999999</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110566.59</v>
      </c>
      <c r="D1507" s="1">
        <v>0</v>
      </c>
      <c r="E1507" s="1">
        <v>0</v>
      </c>
      <c r="F1507" s="1">
        <v>0</v>
      </c>
      <c r="G1507" s="2">
        <f t="shared" si="34"/>
        <v>3095.8645200000001</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40383.360000000001</v>
      </c>
      <c r="D1509" s="1">
        <v>0</v>
      </c>
      <c r="E1509" s="1">
        <v>0</v>
      </c>
      <c r="F1509" s="1">
        <v>0</v>
      </c>
      <c r="G1509" s="2">
        <f t="shared" si="34"/>
        <v>1211.5008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323126.46000000002</v>
      </c>
      <c r="D1510" s="1">
        <v>0</v>
      </c>
      <c r="E1510" s="1">
        <v>0</v>
      </c>
      <c r="F1510" s="1">
        <v>0</v>
      </c>
      <c r="G1510" s="2">
        <f t="shared" si="34"/>
        <v>10016.920260000001</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542069.28000000119</v>
      </c>
      <c r="D1517" s="1">
        <v>0</v>
      </c>
      <c r="E1517" s="1">
        <v>0</v>
      </c>
      <c r="F1517" s="1">
        <v>0</v>
      </c>
      <c r="G1517" s="2">
        <f t="shared" si="34"/>
        <v>20598.632640000043</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542069.28</v>
      </c>
      <c r="D1576" s="1">
        <v>0</v>
      </c>
      <c r="E1576" s="1">
        <v>0</v>
      </c>
      <c r="F1576" s="1">
        <v>0</v>
      </c>
      <c r="G1576" s="2">
        <f t="shared" si="34"/>
        <v>52580.720160000004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538049.27</v>
      </c>
      <c r="D1578" s="1">
        <v>0</v>
      </c>
      <c r="E1578" s="1">
        <v>0</v>
      </c>
      <c r="F1578" s="1">
        <v>0</v>
      </c>
      <c r="G1578" s="2">
        <f t="shared" si="34"/>
        <v>53266.877730000007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4020.01</v>
      </c>
      <c r="D1579" s="1">
        <v>0</v>
      </c>
      <c r="E1579" s="1">
        <v>0</v>
      </c>
      <c r="F1579" s="1">
        <v>0</v>
      </c>
      <c r="G1579" s="2">
        <f t="shared" si="34"/>
        <v>402.00100000000003</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10268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5568182</v>
      </c>
      <c r="I16" s="172">
        <f>'PR-RAS'!E6</f>
        <v>5867843.0899999989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5477031</v>
      </c>
      <c r="I17" s="172">
        <f>'PR-RAS'!E151</f>
        <v>5541892.8800000008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7752</v>
      </c>
      <c r="I18" s="172">
        <f>'PR-RAS'!E645</f>
        <v>9546.2899999979509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14271099</v>
      </c>
      <c r="I20" s="175">
        <f>BILANCA!E7</f>
        <v>14093446.090000002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495994</v>
      </c>
      <c r="I21" s="177">
        <f>BILANCA!E68</f>
        <v>551615.57000000007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488242</v>
      </c>
      <c r="I22" s="177">
        <f>BILANCA!E176</f>
        <v>542069.28</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14278851</v>
      </c>
      <c r="I23" s="179">
        <f>BILANCA!E237</f>
        <v>14102992.379999999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5590020</v>
      </c>
      <c r="I27" s="177">
        <f>'RAS-funkcijski'!E114</f>
        <v>5866049.29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5590020</v>
      </c>
      <c r="I28" s="181">
        <f>'RAS-funkcijski'!E141</f>
        <v>5866049.29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488242.25</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542069.28000000119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542069.28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277"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5568182</v>
      </c>
      <c r="E6" s="53">
        <f>E7+E44+E50+E82+E106+E124+E133+E139</f>
        <v>5867843.0899999989</v>
      </c>
      <c r="F6" s="54">
        <f t="shared" ref="F6:F131" si="0">IF(D6&lt;&gt;0,IF(E6/D6&gt;=100,"&gt;&gt;100",E6/D6*100),"-")</f>
        <v>105.38166837937408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5015182</v>
      </c>
      <c r="E50" s="53">
        <f>E51+E54+E59+E62+E65+E68+E71+E74+E77</f>
        <v>5249850.1199999992</v>
      </c>
      <c r="F50" s="54">
        <f t="shared" si="0"/>
        <v>104.67915461492723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1894.1</v>
      </c>
      <c r="F62" s="54" t="str">
        <f t="shared" si="0"/>
        <v>-</v>
      </c>
    </row>
    <row r="63" spans="1:6" ht="12.75" customHeight="1" x14ac:dyDescent="0.2">
      <c r="A63" s="55">
        <v>6341</v>
      </c>
      <c r="B63" s="87" t="s">
        <v>169</v>
      </c>
      <c r="C63" s="52" t="s">
        <v>170</v>
      </c>
      <c r="D63" s="244"/>
      <c r="E63" s="244">
        <v>1894.1</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5015182</v>
      </c>
      <c r="E68" s="53">
        <f t="shared" si="15"/>
        <v>5033776.0199999996</v>
      </c>
      <c r="F68" s="54">
        <f t="shared" si="0"/>
        <v>100.37075464060925</v>
      </c>
    </row>
    <row r="69" spans="1:6" ht="12.75" customHeight="1" x14ac:dyDescent="0.2">
      <c r="A69" s="55" t="s">
        <v>181</v>
      </c>
      <c r="B69" s="87" t="s">
        <v>182</v>
      </c>
      <c r="C69" s="52" t="s">
        <v>181</v>
      </c>
      <c r="D69" s="244">
        <v>4929568</v>
      </c>
      <c r="E69" s="244">
        <v>4899645.8499999996</v>
      </c>
      <c r="F69" s="54">
        <f t="shared" si="0"/>
        <v>99.393006648858474</v>
      </c>
    </row>
    <row r="70" spans="1:6" ht="24" x14ac:dyDescent="0.2">
      <c r="A70" s="55" t="s">
        <v>183</v>
      </c>
      <c r="B70" s="87" t="s">
        <v>184</v>
      </c>
      <c r="C70" s="52" t="s">
        <v>183</v>
      </c>
      <c r="D70" s="244">
        <v>85614</v>
      </c>
      <c r="E70" s="244">
        <v>134130.17000000001</v>
      </c>
      <c r="F70" s="54">
        <f t="shared" si="0"/>
        <v>156.66850047889363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214180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214180</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0.88</v>
      </c>
      <c r="F82" s="54" t="str">
        <f t="shared" si="0"/>
        <v>-</v>
      </c>
    </row>
    <row r="83" spans="1:6" ht="12.75" customHeight="1" x14ac:dyDescent="0.2">
      <c r="A83" s="55">
        <v>641</v>
      </c>
      <c r="B83" s="87" t="s">
        <v>209</v>
      </c>
      <c r="C83" s="52" t="s">
        <v>210</v>
      </c>
      <c r="D83" s="53">
        <f t="shared" ref="D83:E83" si="20">SUM(D84:D90)</f>
        <v>0</v>
      </c>
      <c r="E83" s="53">
        <f t="shared" si="20"/>
        <v>0.88</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0.88</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32934</v>
      </c>
      <c r="E106" s="53">
        <f t="shared" si="23"/>
        <v>39189</v>
      </c>
      <c r="F106" s="54">
        <f t="shared" si="0"/>
        <v>118.99253051557662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32934</v>
      </c>
      <c r="E112" s="53">
        <f t="shared" si="25"/>
        <v>39189</v>
      </c>
      <c r="F112" s="54">
        <f t="shared" si="0"/>
        <v>118.99253051557662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32934</v>
      </c>
      <c r="E117" s="244">
        <v>39189</v>
      </c>
      <c r="F117" s="54">
        <f t="shared" si="0"/>
        <v>118.99253051557662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5611</v>
      </c>
      <c r="E124" s="53">
        <f t="shared" si="27"/>
        <v>9784</v>
      </c>
      <c r="F124" s="54">
        <f t="shared" si="0"/>
        <v>174.37176973801459</v>
      </c>
    </row>
    <row r="125" spans="1:6" ht="12.75" customHeight="1" x14ac:dyDescent="0.2">
      <c r="A125" s="55">
        <v>661</v>
      </c>
      <c r="B125" s="88" t="s">
        <v>293</v>
      </c>
      <c r="C125" s="52" t="s">
        <v>294</v>
      </c>
      <c r="D125" s="53">
        <f t="shared" ref="D125:E125" si="28">SUM(D126:D127)</f>
        <v>5611</v>
      </c>
      <c r="E125" s="53">
        <f t="shared" si="28"/>
        <v>6784</v>
      </c>
      <c r="F125" s="54">
        <f t="shared" si="0"/>
        <v>120.90536446266262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5611</v>
      </c>
      <c r="E127" s="244">
        <v>6784</v>
      </c>
      <c r="F127" s="54">
        <f t="shared" si="0"/>
        <v>120.90536446266262</v>
      </c>
    </row>
    <row r="128" spans="1:6" ht="24" x14ac:dyDescent="0.2">
      <c r="A128" s="55">
        <v>663</v>
      </c>
      <c r="B128" s="233" t="s">
        <v>299</v>
      </c>
      <c r="C128" s="52" t="s">
        <v>300</v>
      </c>
      <c r="D128" s="53">
        <f t="shared" ref="D128:E128" si="29">SUM(D129:D132)</f>
        <v>0</v>
      </c>
      <c r="E128" s="53">
        <f t="shared" si="29"/>
        <v>3000</v>
      </c>
      <c r="F128" s="54" t="str">
        <f t="shared" si="0"/>
        <v>-</v>
      </c>
    </row>
    <row r="129" spans="1:6" ht="12.75" customHeight="1" x14ac:dyDescent="0.2">
      <c r="A129" s="55">
        <v>6631</v>
      </c>
      <c r="B129" s="88" t="s">
        <v>301</v>
      </c>
      <c r="C129" s="52" t="s">
        <v>302</v>
      </c>
      <c r="D129" s="244"/>
      <c r="E129" s="244">
        <v>3000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514455</v>
      </c>
      <c r="E133" s="53">
        <f t="shared" si="30"/>
        <v>569019.09</v>
      </c>
      <c r="F133" s="54">
        <f t="shared" ref="F133:F223" si="31">IF(D133&lt;&gt;0,IF(E133/D133&gt;=100,"&gt;&gt;100",E133/D133*100),"-")</f>
        <v>110.6061929614835</v>
      </c>
    </row>
    <row r="134" spans="1:6" ht="24" x14ac:dyDescent="0.2">
      <c r="A134" s="55">
        <v>671</v>
      </c>
      <c r="B134" s="234" t="s">
        <v>311</v>
      </c>
      <c r="C134" s="52" t="s">
        <v>312</v>
      </c>
      <c r="D134" s="53">
        <f t="shared" ref="D134:E134" si="32">SUM(D135:D137)</f>
        <v>514455</v>
      </c>
      <c r="E134" s="53">
        <f t="shared" si="32"/>
        <v>569019.09</v>
      </c>
      <c r="F134" s="54">
        <f t="shared" si="31"/>
        <v>110.6061929614835</v>
      </c>
    </row>
    <row r="135" spans="1:6" ht="12.75" customHeight="1" x14ac:dyDescent="0.2">
      <c r="A135" s="55">
        <v>6711</v>
      </c>
      <c r="B135" s="87" t="s">
        <v>313</v>
      </c>
      <c r="C135" s="52" t="s">
        <v>314</v>
      </c>
      <c r="D135" s="244">
        <v>514455</v>
      </c>
      <c r="E135" s="244">
        <v>569019.09</v>
      </c>
      <c r="F135" s="54">
        <f t="shared" si="31"/>
        <v>110.6061929614835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5477031</v>
      </c>
      <c r="E151" s="53">
        <f t="shared" si="35"/>
        <v>5541892.8800000008</v>
      </c>
      <c r="F151" s="54">
        <f t="shared" si="31"/>
        <v>101.18425256311315</v>
      </c>
    </row>
    <row r="152" spans="1:6" ht="12.75" customHeight="1" x14ac:dyDescent="0.2">
      <c r="A152" s="55">
        <v>31</v>
      </c>
      <c r="B152" s="87" t="s">
        <v>346</v>
      </c>
      <c r="C152" s="52" t="s">
        <v>35</v>
      </c>
      <c r="D152" s="53">
        <f t="shared" ref="D152:E152" si="36">D153+D158+D159</f>
        <v>4719646</v>
      </c>
      <c r="E152" s="53">
        <f t="shared" si="36"/>
        <v>4619168.8600000003</v>
      </c>
      <c r="F152" s="54">
        <f t="shared" si="31"/>
        <v>97.87108736545072</v>
      </c>
    </row>
    <row r="153" spans="1:6" ht="12.75" customHeight="1" x14ac:dyDescent="0.2">
      <c r="A153" s="55">
        <v>311</v>
      </c>
      <c r="B153" s="87" t="s">
        <v>347</v>
      </c>
      <c r="C153" s="52" t="s">
        <v>348</v>
      </c>
      <c r="D153" s="53">
        <f t="shared" ref="D153:E153" si="37">SUM(D154:D157)</f>
        <v>3972413</v>
      </c>
      <c r="E153" s="53">
        <f t="shared" si="37"/>
        <v>3831196.16</v>
      </c>
      <c r="F153" s="54">
        <f t="shared" si="31"/>
        <v>96.445061477746648</v>
      </c>
    </row>
    <row r="154" spans="1:6" ht="12.75" customHeight="1" x14ac:dyDescent="0.2">
      <c r="A154" s="55">
        <v>3111</v>
      </c>
      <c r="B154" s="87" t="s">
        <v>349</v>
      </c>
      <c r="C154" s="52" t="s">
        <v>350</v>
      </c>
      <c r="D154" s="244">
        <v>3914726</v>
      </c>
      <c r="E154" s="244">
        <v>3731280.72</v>
      </c>
      <c r="F154" s="54">
        <f t="shared" si="31"/>
        <v>95.313968844818262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39170</v>
      </c>
      <c r="E156" s="244">
        <v>75262.67</v>
      </c>
      <c r="F156" s="54">
        <f t="shared" si="31"/>
        <v>192.14365585907584</v>
      </c>
    </row>
    <row r="157" spans="1:6" ht="12.75" customHeight="1" x14ac:dyDescent="0.2">
      <c r="A157" s="55">
        <v>3114</v>
      </c>
      <c r="B157" s="87" t="s">
        <v>355</v>
      </c>
      <c r="C157" s="52" t="s">
        <v>356</v>
      </c>
      <c r="D157" s="244">
        <v>18517</v>
      </c>
      <c r="E157" s="244">
        <v>24652.77</v>
      </c>
      <c r="F157" s="54">
        <f t="shared" si="31"/>
        <v>133.13587514176163</v>
      </c>
    </row>
    <row r="158" spans="1:6" ht="12.75" customHeight="1" x14ac:dyDescent="0.2">
      <c r="A158" s="55">
        <v>312</v>
      </c>
      <c r="B158" s="87" t="s">
        <v>357</v>
      </c>
      <c r="C158" s="52" t="s">
        <v>358</v>
      </c>
      <c r="D158" s="244">
        <v>151599</v>
      </c>
      <c r="E158" s="244">
        <v>193412.75</v>
      </c>
      <c r="F158" s="54">
        <f t="shared" si="31"/>
        <v>127.58181122566772</v>
      </c>
    </row>
    <row r="159" spans="1:6" ht="12.75" customHeight="1" x14ac:dyDescent="0.2">
      <c r="A159" s="55">
        <v>313</v>
      </c>
      <c r="B159" s="87" t="s">
        <v>359</v>
      </c>
      <c r="C159" s="52" t="s">
        <v>360</v>
      </c>
      <c r="D159" s="53">
        <f t="shared" ref="D159:E159" si="38">SUM(D160:D162)</f>
        <v>595634</v>
      </c>
      <c r="E159" s="53">
        <f t="shared" si="38"/>
        <v>594559.94999999995</v>
      </c>
      <c r="F159" s="54">
        <f t="shared" si="31"/>
        <v>99.819679534747834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595634</v>
      </c>
      <c r="E161" s="244">
        <v>594559.94999999995</v>
      </c>
      <c r="F161" s="54">
        <f t="shared" si="31"/>
        <v>99.819679534747834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663024</v>
      </c>
      <c r="E163" s="53">
        <f t="shared" si="39"/>
        <v>809204.20000000007</v>
      </c>
      <c r="F163" s="54">
        <f t="shared" si="31"/>
        <v>122.04749752648472</v>
      </c>
    </row>
    <row r="164" spans="1:6" ht="12.75" customHeight="1" x14ac:dyDescent="0.2">
      <c r="A164" s="55">
        <v>321</v>
      </c>
      <c r="B164" s="87" t="s">
        <v>368</v>
      </c>
      <c r="C164" s="52" t="s">
        <v>369</v>
      </c>
      <c r="D164" s="53">
        <f t="shared" ref="D164:E164" si="40">SUM(D165:D168)</f>
        <v>113988</v>
      </c>
      <c r="E164" s="53">
        <f t="shared" si="40"/>
        <v>181092.13</v>
      </c>
      <c r="F164" s="54">
        <f t="shared" si="31"/>
        <v>158.8694687160052</v>
      </c>
    </row>
    <row r="165" spans="1:6" ht="12.75" customHeight="1" x14ac:dyDescent="0.2">
      <c r="A165" s="55">
        <v>3211</v>
      </c>
      <c r="B165" s="87" t="s">
        <v>370</v>
      </c>
      <c r="C165" s="52" t="s">
        <v>371</v>
      </c>
      <c r="D165" s="244">
        <v>6900</v>
      </c>
      <c r="E165" s="244">
        <v>24267.38</v>
      </c>
      <c r="F165" s="54">
        <f t="shared" si="31"/>
        <v>351.70115942028986</v>
      </c>
    </row>
    <row r="166" spans="1:6" ht="12.75" customHeight="1" x14ac:dyDescent="0.2">
      <c r="A166" s="55">
        <v>3212</v>
      </c>
      <c r="B166" s="87" t="s">
        <v>372</v>
      </c>
      <c r="C166" s="52" t="s">
        <v>373</v>
      </c>
      <c r="D166" s="244">
        <v>102104</v>
      </c>
      <c r="E166" s="244">
        <v>149529.91</v>
      </c>
      <c r="F166" s="54">
        <f t="shared" si="31"/>
        <v>146.44863080780382</v>
      </c>
    </row>
    <row r="167" spans="1:6" ht="12.75" customHeight="1" x14ac:dyDescent="0.2">
      <c r="A167" s="55">
        <v>3213</v>
      </c>
      <c r="B167" s="87" t="s">
        <v>374</v>
      </c>
      <c r="C167" s="52" t="s">
        <v>375</v>
      </c>
      <c r="D167" s="244">
        <v>400</v>
      </c>
      <c r="E167" s="244">
        <v>1000</v>
      </c>
      <c r="F167" s="54">
        <f t="shared" si="31"/>
        <v>250</v>
      </c>
    </row>
    <row r="168" spans="1:6" ht="12.75" customHeight="1" x14ac:dyDescent="0.2">
      <c r="A168" s="55">
        <v>3214</v>
      </c>
      <c r="B168" s="87" t="s">
        <v>376</v>
      </c>
      <c r="C168" s="52" t="s">
        <v>377</v>
      </c>
      <c r="D168" s="244">
        <v>4584</v>
      </c>
      <c r="E168" s="244">
        <v>6294.84</v>
      </c>
      <c r="F168" s="54">
        <f t="shared" si="31"/>
        <v>137.32198952879583</v>
      </c>
    </row>
    <row r="169" spans="1:6" ht="12.75" customHeight="1" x14ac:dyDescent="0.2">
      <c r="A169" s="55">
        <v>322</v>
      </c>
      <c r="B169" s="87" t="s">
        <v>378</v>
      </c>
      <c r="C169" s="52" t="s">
        <v>379</v>
      </c>
      <c r="D169" s="53">
        <f t="shared" ref="D169:E169" si="41">SUM(D170:D176)</f>
        <v>382131</v>
      </c>
      <c r="E169" s="53">
        <f t="shared" si="41"/>
        <v>417412.42000000004</v>
      </c>
      <c r="F169" s="54">
        <f t="shared" si="31"/>
        <v>109.23280759739463</v>
      </c>
    </row>
    <row r="170" spans="1:6" ht="12.75" customHeight="1" x14ac:dyDescent="0.2">
      <c r="A170" s="55">
        <v>3221</v>
      </c>
      <c r="B170" s="87" t="s">
        <v>380</v>
      </c>
      <c r="C170" s="52" t="s">
        <v>381</v>
      </c>
      <c r="D170" s="244">
        <v>34641</v>
      </c>
      <c r="E170" s="244">
        <v>43593.1</v>
      </c>
      <c r="F170" s="54">
        <f t="shared" si="31"/>
        <v>125.8424987731301</v>
      </c>
    </row>
    <row r="171" spans="1:6" ht="12.75" customHeight="1" x14ac:dyDescent="0.2">
      <c r="A171" s="55">
        <v>3222</v>
      </c>
      <c r="B171" s="87" t="s">
        <v>382</v>
      </c>
      <c r="C171" s="52" t="s">
        <v>383</v>
      </c>
      <c r="D171" s="244">
        <v>136403</v>
      </c>
      <c r="E171" s="244">
        <v>167488.91</v>
      </c>
      <c r="F171" s="54">
        <f t="shared" si="31"/>
        <v>122.78975535728686</v>
      </c>
    </row>
    <row r="172" spans="1:6" ht="12.75" customHeight="1" x14ac:dyDescent="0.2">
      <c r="A172" s="55">
        <v>3223</v>
      </c>
      <c r="B172" s="87" t="s">
        <v>384</v>
      </c>
      <c r="C172" s="52" t="s">
        <v>385</v>
      </c>
      <c r="D172" s="244">
        <v>179890</v>
      </c>
      <c r="E172" s="244">
        <v>183156.3</v>
      </c>
      <c r="F172" s="54">
        <f t="shared" si="31"/>
        <v>101.81572071821667</v>
      </c>
    </row>
    <row r="173" spans="1:6" ht="12.75" customHeight="1" x14ac:dyDescent="0.2">
      <c r="A173" s="55">
        <v>3224</v>
      </c>
      <c r="B173" s="87" t="s">
        <v>386</v>
      </c>
      <c r="C173" s="52" t="s">
        <v>387</v>
      </c>
      <c r="D173" s="244">
        <v>16318</v>
      </c>
      <c r="E173" s="244">
        <v>12392.07</v>
      </c>
      <c r="F173" s="54">
        <f t="shared" si="31"/>
        <v>75.941107978918993</v>
      </c>
    </row>
    <row r="174" spans="1:6" ht="12.75" customHeight="1" x14ac:dyDescent="0.2">
      <c r="A174" s="55">
        <v>3225</v>
      </c>
      <c r="B174" s="87" t="s">
        <v>388</v>
      </c>
      <c r="C174" s="52" t="s">
        <v>389</v>
      </c>
      <c r="D174" s="244">
        <v>11159</v>
      </c>
      <c r="E174" s="244">
        <v>7169.33</v>
      </c>
      <c r="F174" s="54">
        <f t="shared" si="31"/>
        <v>64.247065149206918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3720</v>
      </c>
      <c r="E176" s="244">
        <v>3612.71</v>
      </c>
      <c r="F176" s="54">
        <f t="shared" si="31"/>
        <v>97.115860215053758</v>
      </c>
    </row>
    <row r="177" spans="1:6" ht="12.75" customHeight="1" x14ac:dyDescent="0.2">
      <c r="A177" s="55">
        <v>323</v>
      </c>
      <c r="B177" s="87" t="s">
        <v>394</v>
      </c>
      <c r="C177" s="52" t="s">
        <v>395</v>
      </c>
      <c r="D177" s="53">
        <f t="shared" ref="D177:E177" si="42">SUM(D178:D186)</f>
        <v>103820</v>
      </c>
      <c r="E177" s="53">
        <f t="shared" si="42"/>
        <v>174490.87000000002</v>
      </c>
      <c r="F177" s="54">
        <f t="shared" si="31"/>
        <v>168.07057407050667</v>
      </c>
    </row>
    <row r="178" spans="1:6" ht="12.75" customHeight="1" x14ac:dyDescent="0.2">
      <c r="A178" s="55">
        <v>3231</v>
      </c>
      <c r="B178" s="87" t="s">
        <v>396</v>
      </c>
      <c r="C178" s="52" t="s">
        <v>397</v>
      </c>
      <c r="D178" s="244">
        <v>12957</v>
      </c>
      <c r="E178" s="244">
        <v>15529.64</v>
      </c>
      <c r="F178" s="54">
        <f t="shared" si="31"/>
        <v>119.85521339816314</v>
      </c>
    </row>
    <row r="179" spans="1:6" ht="12.75" customHeight="1" x14ac:dyDescent="0.2">
      <c r="A179" s="55">
        <v>3232</v>
      </c>
      <c r="B179" s="87" t="s">
        <v>398</v>
      </c>
      <c r="C179" s="52" t="s">
        <v>399</v>
      </c>
      <c r="D179" s="244">
        <v>37819</v>
      </c>
      <c r="E179" s="244">
        <v>20219.78</v>
      </c>
      <c r="F179" s="54">
        <f t="shared" si="31"/>
        <v>53.464607736851846</v>
      </c>
    </row>
    <row r="180" spans="1:6" ht="12.75" customHeight="1" x14ac:dyDescent="0.2">
      <c r="A180" s="55">
        <v>3233</v>
      </c>
      <c r="B180" s="87" t="s">
        <v>400</v>
      </c>
      <c r="C180" s="52" t="s">
        <v>401</v>
      </c>
      <c r="D180" s="244">
        <v>960</v>
      </c>
      <c r="E180" s="244">
        <v>64060</v>
      </c>
      <c r="F180" s="54">
        <f t="shared" si="31"/>
        <v>6672.916666666667</v>
      </c>
    </row>
    <row r="181" spans="1:6" ht="12.75" customHeight="1" x14ac:dyDescent="0.2">
      <c r="A181" s="55">
        <v>3234</v>
      </c>
      <c r="B181" s="87" t="s">
        <v>402</v>
      </c>
      <c r="C181" s="52" t="s">
        <v>403</v>
      </c>
      <c r="D181" s="244">
        <v>20308</v>
      </c>
      <c r="E181" s="244">
        <v>21306.59</v>
      </c>
      <c r="F181" s="54">
        <f t="shared" si="31"/>
        <v>104.9172247390191</v>
      </c>
    </row>
    <row r="182" spans="1:6" ht="12.75" customHeight="1" x14ac:dyDescent="0.2">
      <c r="A182" s="55">
        <v>3235</v>
      </c>
      <c r="B182" s="87" t="s">
        <v>404</v>
      </c>
      <c r="C182" s="52" t="s">
        <v>405</v>
      </c>
      <c r="D182" s="244">
        <v>588</v>
      </c>
      <c r="E182" s="244"/>
      <c r="F182" s="54">
        <f t="shared" si="31"/>
        <v>0</v>
      </c>
    </row>
    <row r="183" spans="1:6" ht="12.75" customHeight="1" x14ac:dyDescent="0.2">
      <c r="A183" s="55">
        <v>3236</v>
      </c>
      <c r="B183" s="87" t="s">
        <v>406</v>
      </c>
      <c r="C183" s="52" t="s">
        <v>407</v>
      </c>
      <c r="D183" s="244">
        <v>16310</v>
      </c>
      <c r="E183" s="244">
        <v>20130</v>
      </c>
      <c r="F183" s="54">
        <f t="shared" si="31"/>
        <v>123.42121397915389</v>
      </c>
    </row>
    <row r="184" spans="1:6" ht="12.75" customHeight="1" x14ac:dyDescent="0.2">
      <c r="A184" s="55">
        <v>3237</v>
      </c>
      <c r="B184" s="87" t="s">
        <v>408</v>
      </c>
      <c r="C184" s="52" t="s">
        <v>409</v>
      </c>
      <c r="D184" s="244">
        <v>2552</v>
      </c>
      <c r="E184" s="244">
        <v>4061.98</v>
      </c>
      <c r="F184" s="54">
        <f t="shared" si="31"/>
        <v>159.16849529780563</v>
      </c>
    </row>
    <row r="185" spans="1:6" ht="12.75" customHeight="1" x14ac:dyDescent="0.2">
      <c r="A185" s="55">
        <v>3238</v>
      </c>
      <c r="B185" s="87" t="s">
        <v>410</v>
      </c>
      <c r="C185" s="52" t="s">
        <v>411</v>
      </c>
      <c r="D185" s="244">
        <v>11701</v>
      </c>
      <c r="E185" s="244">
        <v>17606.88</v>
      </c>
      <c r="F185" s="54">
        <f t="shared" si="31"/>
        <v>150.47329288095034</v>
      </c>
    </row>
    <row r="186" spans="1:6" ht="12.75" customHeight="1" x14ac:dyDescent="0.2">
      <c r="A186" s="55">
        <v>3239</v>
      </c>
      <c r="B186" s="87" t="s">
        <v>412</v>
      </c>
      <c r="C186" s="52" t="s">
        <v>413</v>
      </c>
      <c r="D186" s="244">
        <v>625</v>
      </c>
      <c r="E186" s="244">
        <v>11576</v>
      </c>
      <c r="F186" s="54">
        <f t="shared" si="31"/>
        <v>1852.1599999999999</v>
      </c>
    </row>
    <row r="187" spans="1:6" ht="12.75" customHeight="1" x14ac:dyDescent="0.2">
      <c r="A187" s="55">
        <v>324</v>
      </c>
      <c r="B187" s="87" t="s">
        <v>414</v>
      </c>
      <c r="C187" s="52" t="s">
        <v>415</v>
      </c>
      <c r="D187" s="244"/>
      <c r="E187" s="244">
        <v>2100</v>
      </c>
      <c r="F187" s="54" t="str">
        <f t="shared" si="31"/>
        <v>-</v>
      </c>
    </row>
    <row r="188" spans="1:6" ht="12.75" customHeight="1" x14ac:dyDescent="0.2">
      <c r="A188" s="55">
        <v>329</v>
      </c>
      <c r="B188" s="87" t="s">
        <v>416</v>
      </c>
      <c r="C188" s="52" t="s">
        <v>417</v>
      </c>
      <c r="D188" s="53">
        <f t="shared" ref="D188:E188" si="43">SUM(D189:D195)</f>
        <v>63085</v>
      </c>
      <c r="E188" s="53">
        <f t="shared" si="43"/>
        <v>34108.78</v>
      </c>
      <c r="F188" s="54">
        <f t="shared" si="31"/>
        <v>54.067971784100813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11035</v>
      </c>
      <c r="E190" s="244">
        <v>10755.28</v>
      </c>
      <c r="F190" s="54">
        <f t="shared" si="31"/>
        <v>97.465156320797462</v>
      </c>
    </row>
    <row r="191" spans="1:6" ht="12.75" customHeight="1" x14ac:dyDescent="0.2">
      <c r="A191" s="55">
        <v>3293</v>
      </c>
      <c r="B191" s="87" t="s">
        <v>422</v>
      </c>
      <c r="C191" s="52" t="s">
        <v>423</v>
      </c>
      <c r="D191" s="244">
        <v>6940</v>
      </c>
      <c r="E191" s="244"/>
      <c r="F191" s="54">
        <f t="shared" si="31"/>
        <v>0</v>
      </c>
    </row>
    <row r="192" spans="1:6" ht="12.75" customHeight="1" x14ac:dyDescent="0.2">
      <c r="A192" s="55">
        <v>3294</v>
      </c>
      <c r="B192" s="87" t="s">
        <v>424</v>
      </c>
      <c r="C192" s="52" t="s">
        <v>425</v>
      </c>
      <c r="D192" s="244">
        <v>1250</v>
      </c>
      <c r="E192" s="244">
        <v>1450</v>
      </c>
      <c r="F192" s="54">
        <f t="shared" si="31"/>
        <v>115.99999999999999</v>
      </c>
    </row>
    <row r="193" spans="1:6" ht="12.75" customHeight="1" x14ac:dyDescent="0.2">
      <c r="A193" s="55">
        <v>3295</v>
      </c>
      <c r="B193" s="87" t="s">
        <v>426</v>
      </c>
      <c r="C193" s="52" t="s">
        <v>427</v>
      </c>
      <c r="D193" s="244">
        <v>25063</v>
      </c>
      <c r="E193" s="244">
        <v>2400</v>
      </c>
      <c r="F193" s="54">
        <f t="shared" si="31"/>
        <v>9.575868810597294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18797</v>
      </c>
      <c r="E195" s="244">
        <v>19503.5</v>
      </c>
      <c r="F195" s="54">
        <f t="shared" si="31"/>
        <v>103.7585784965686</v>
      </c>
    </row>
    <row r="196" spans="1:6" ht="12.75" customHeight="1" x14ac:dyDescent="0.2">
      <c r="A196" s="55">
        <v>34</v>
      </c>
      <c r="B196" s="234" t="s">
        <v>432</v>
      </c>
      <c r="C196" s="52" t="s">
        <v>433</v>
      </c>
      <c r="D196" s="53">
        <f t="shared" ref="D196:E196" si="44">D197+D202+D210</f>
        <v>3321</v>
      </c>
      <c r="E196" s="53">
        <f t="shared" si="44"/>
        <v>2953.23</v>
      </c>
      <c r="F196" s="54">
        <f t="shared" si="31"/>
        <v>88.925925925925924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3321</v>
      </c>
      <c r="E210" s="53">
        <f t="shared" si="47"/>
        <v>2953.23</v>
      </c>
      <c r="F210" s="54">
        <f t="shared" si="31"/>
        <v>88.925925925925924</v>
      </c>
    </row>
    <row r="211" spans="1:6" ht="12.75" customHeight="1" x14ac:dyDescent="0.2">
      <c r="A211" s="55">
        <v>3431</v>
      </c>
      <c r="B211" s="234" t="s">
        <v>462</v>
      </c>
      <c r="C211" s="52" t="s">
        <v>463</v>
      </c>
      <c r="D211" s="244">
        <v>3283</v>
      </c>
      <c r="E211" s="244">
        <v>2923.95</v>
      </c>
      <c r="F211" s="54">
        <f t="shared" si="31"/>
        <v>89.063356685957956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38</v>
      </c>
      <c r="E213" s="244">
        <v>29.28</v>
      </c>
      <c r="F213" s="54">
        <f t="shared" si="31"/>
        <v>77.05263157894737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91040</v>
      </c>
      <c r="E252" s="53">
        <f t="shared" si="63"/>
        <v>110566.59</v>
      </c>
      <c r="F252" s="54">
        <f t="shared" ref="F252:F258" si="64">IF(D252&lt;&gt;0,IF(E252/D252&gt;=100,"&gt;&gt;100",E252/D252*100),"-")</f>
        <v>121.44836335676625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91040</v>
      </c>
      <c r="E259" s="53">
        <f t="shared" si="66"/>
        <v>110566.59</v>
      </c>
      <c r="F259" s="54">
        <f t="shared" ref="F259:F262" si="67">IF(D259&lt;&gt;0,IF(E259/D259&gt;=100,"&gt;&gt;100",E259/D259*100),"-")</f>
        <v>121.44836335676625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91040</v>
      </c>
      <c r="E261" s="244">
        <v>110566.59</v>
      </c>
      <c r="F261" s="54">
        <f t="shared" si="67"/>
        <v>121.44836335676625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5477031</v>
      </c>
      <c r="E289" s="53">
        <f t="shared" si="79"/>
        <v>5541892.8800000008</v>
      </c>
      <c r="F289" s="54">
        <f t="shared" si="76"/>
        <v>101.18425256311315</v>
      </c>
    </row>
    <row r="290" spans="1:6" ht="12.75" customHeight="1" x14ac:dyDescent="0.2">
      <c r="A290" s="55" t="s">
        <v>605</v>
      </c>
      <c r="B290" s="87" t="s">
        <v>616</v>
      </c>
      <c r="C290" s="52" t="s">
        <v>617</v>
      </c>
      <c r="D290" s="53">
        <f>IF(D6&gt;=D289,D6-D289,0)</f>
        <v>91151</v>
      </c>
      <c r="E290" s="53">
        <f>IF(E6&gt;=E289,E6-E289,0)</f>
        <v>325950.2099999981</v>
      </c>
      <c r="F290" s="54">
        <f t="shared" si="76"/>
        <v>357.59367423286426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29590</v>
      </c>
      <c r="E292" s="244">
        <v>7752.49</v>
      </c>
      <c r="F292" s="54">
        <f t="shared" si="76"/>
        <v>26.19969584319027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112989</v>
      </c>
      <c r="E350" s="53">
        <f t="shared" si="95"/>
        <v>324156.41000000003</v>
      </c>
      <c r="F350" s="54">
        <f t="shared" si="81"/>
        <v>286.8920071865403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112989</v>
      </c>
      <c r="E363" s="53">
        <f t="shared" si="99"/>
        <v>324156.41000000003</v>
      </c>
      <c r="F363" s="54">
        <f t="shared" si="81"/>
        <v>286.8920071865403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26947</v>
      </c>
      <c r="E369" s="53">
        <f t="shared" si="101"/>
        <v>249939.19</v>
      </c>
      <c r="F369" s="54">
        <f t="shared" si="81"/>
        <v>927.52139384718146</v>
      </c>
    </row>
    <row r="370" spans="1:6" ht="12.75" customHeight="1" x14ac:dyDescent="0.2">
      <c r="A370" s="55">
        <v>4221</v>
      </c>
      <c r="B370" s="87" t="s">
        <v>671</v>
      </c>
      <c r="C370" s="52" t="s">
        <v>763</v>
      </c>
      <c r="D370" s="244">
        <v>16962</v>
      </c>
      <c r="E370" s="312">
        <v>184235.19</v>
      </c>
      <c r="F370" s="54">
        <f t="shared" si="81"/>
        <v>1086.1643084541918</v>
      </c>
    </row>
    <row r="371" spans="1:6" ht="12.75" customHeight="1" x14ac:dyDescent="0.2">
      <c r="A371" s="55">
        <v>4222</v>
      </c>
      <c r="B371" s="87" t="s">
        <v>764</v>
      </c>
      <c r="C371" s="52" t="s">
        <v>765</v>
      </c>
      <c r="D371" s="244"/>
      <c r="E371" s="244">
        <v>8454</v>
      </c>
      <c r="F371" s="54" t="str">
        <f t="shared" si="81"/>
        <v>-</v>
      </c>
    </row>
    <row r="372" spans="1:6" ht="12.75" customHeight="1" x14ac:dyDescent="0.2">
      <c r="A372" s="55">
        <v>4223</v>
      </c>
      <c r="B372" s="87" t="s">
        <v>675</v>
      </c>
      <c r="C372" s="52" t="s">
        <v>766</v>
      </c>
      <c r="D372" s="244"/>
      <c r="E372" s="244">
        <v>57250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1599</v>
      </c>
      <c r="E375" s="244"/>
      <c r="F375" s="54">
        <f t="shared" si="81"/>
        <v>0</v>
      </c>
    </row>
    <row r="376" spans="1:6" ht="12.75" customHeight="1" x14ac:dyDescent="0.2">
      <c r="A376" s="55">
        <v>4227</v>
      </c>
      <c r="B376" s="234" t="s">
        <v>683</v>
      </c>
      <c r="C376" s="52" t="s">
        <v>770</v>
      </c>
      <c r="D376" s="244">
        <v>8386</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3399</v>
      </c>
      <c r="F378" s="54" t="str">
        <f t="shared" si="81"/>
        <v>-</v>
      </c>
    </row>
    <row r="379" spans="1:6" ht="12.75" customHeight="1" x14ac:dyDescent="0.2">
      <c r="A379" s="55">
        <v>4231</v>
      </c>
      <c r="B379" s="87" t="s">
        <v>689</v>
      </c>
      <c r="C379" s="52" t="s">
        <v>774</v>
      </c>
      <c r="D379" s="244"/>
      <c r="E379" s="244">
        <v>3399</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86042</v>
      </c>
      <c r="E383" s="53">
        <f t="shared" si="103"/>
        <v>70818.22</v>
      </c>
      <c r="F383" s="54">
        <f t="shared" si="81"/>
        <v>82.306571209409356</v>
      </c>
    </row>
    <row r="384" spans="1:6" ht="12.75" customHeight="1" x14ac:dyDescent="0.2">
      <c r="A384" s="55">
        <v>4241</v>
      </c>
      <c r="B384" s="87" t="s">
        <v>780</v>
      </c>
      <c r="C384" s="52" t="s">
        <v>781</v>
      </c>
      <c r="D384" s="244">
        <v>86042</v>
      </c>
      <c r="E384" s="244">
        <v>70818.22</v>
      </c>
      <c r="F384" s="54">
        <f t="shared" si="81"/>
        <v>82.306571209409356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112989</v>
      </c>
      <c r="E408" s="53">
        <f t="shared" si="111"/>
        <v>324156.41000000003</v>
      </c>
      <c r="F408" s="54">
        <f t="shared" si="81"/>
        <v>286.8920071865403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5568182</v>
      </c>
      <c r="E412" s="53">
        <f>E6+E298</f>
        <v>5867843.0899999989</v>
      </c>
      <c r="F412" s="54">
        <f t="shared" si="81"/>
        <v>105.38166837937408</v>
      </c>
    </row>
    <row r="413" spans="1:6" ht="12.75" customHeight="1" x14ac:dyDescent="0.2">
      <c r="A413" s="55" t="s">
        <v>605</v>
      </c>
      <c r="B413" s="87" t="s">
        <v>828</v>
      </c>
      <c r="C413" s="52" t="s">
        <v>829</v>
      </c>
      <c r="D413" s="53">
        <f t="shared" ref="D413:E413" si="112">D289+D350</f>
        <v>5590020</v>
      </c>
      <c r="E413" s="53">
        <f t="shared" si="112"/>
        <v>5866049.290000001</v>
      </c>
      <c r="F413" s="54">
        <f t="shared" si="81"/>
        <v>104.93789449769413</v>
      </c>
    </row>
    <row r="414" spans="1:6" ht="12.75" customHeight="1" x14ac:dyDescent="0.2">
      <c r="A414" s="55" t="s">
        <v>605</v>
      </c>
      <c r="B414" s="87" t="s">
        <v>830</v>
      </c>
      <c r="C414" s="52" t="s">
        <v>831</v>
      </c>
      <c r="D414" s="53">
        <f t="shared" ref="D414:E414" si="113">IF(D412&gt;=D413,D412-D413,0)</f>
        <v>0</v>
      </c>
      <c r="E414" s="53">
        <f t="shared" si="113"/>
        <v>1793.7999999979511</v>
      </c>
      <c r="F414" s="54" t="str">
        <f t="shared" si="81"/>
        <v>-</v>
      </c>
    </row>
    <row r="415" spans="1:6" ht="12.75" customHeight="1" x14ac:dyDescent="0.2">
      <c r="A415" s="55" t="s">
        <v>605</v>
      </c>
      <c r="B415" s="87" t="s">
        <v>832</v>
      </c>
      <c r="C415" s="52" t="s">
        <v>833</v>
      </c>
      <c r="D415" s="53">
        <f t="shared" ref="D415:E415" si="114">IF(D413&gt;=D412,D413-D412,0)</f>
        <v>21838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29590</v>
      </c>
      <c r="E416" s="53">
        <f t="shared" si="115"/>
        <v>7752.49</v>
      </c>
      <c r="F416" s="54">
        <f t="shared" si="81"/>
        <v>26.19969584319027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5568182</v>
      </c>
      <c r="E639" s="53">
        <f t="shared" si="180"/>
        <v>5867843.0899999989</v>
      </c>
      <c r="F639" s="54">
        <f t="shared" si="119"/>
        <v>105.38166837937408</v>
      </c>
    </row>
    <row r="640" spans="1:6" ht="12.75" customHeight="1" x14ac:dyDescent="0.2">
      <c r="A640" s="55" t="s">
        <v>605</v>
      </c>
      <c r="B640" s="87" t="s">
        <v>1274</v>
      </c>
      <c r="C640" s="52" t="s">
        <v>1275</v>
      </c>
      <c r="D640" s="53">
        <f t="shared" ref="D640:E640" si="181">D413+D528</f>
        <v>5590020</v>
      </c>
      <c r="E640" s="53">
        <f t="shared" si="181"/>
        <v>5866049.290000001</v>
      </c>
      <c r="F640" s="54">
        <f t="shared" si="119"/>
        <v>104.93789449769413</v>
      </c>
    </row>
    <row r="641" spans="1:6" ht="12.75" customHeight="1" x14ac:dyDescent="0.2">
      <c r="A641" s="55" t="s">
        <v>605</v>
      </c>
      <c r="B641" s="87" t="s">
        <v>1276</v>
      </c>
      <c r="C641" s="52" t="s">
        <v>1277</v>
      </c>
      <c r="D641" s="53">
        <f t="shared" ref="D641:E641" si="182">IF(D639&gt;=D640,D639-D640,0)</f>
        <v>0</v>
      </c>
      <c r="E641" s="53">
        <f t="shared" si="182"/>
        <v>1793.7999999979511</v>
      </c>
      <c r="F641" s="54" t="str">
        <f t="shared" si="119"/>
        <v>-</v>
      </c>
    </row>
    <row r="642" spans="1:6" ht="12.75" customHeight="1" x14ac:dyDescent="0.2">
      <c r="A642" s="55" t="s">
        <v>605</v>
      </c>
      <c r="B642" s="87" t="s">
        <v>1278</v>
      </c>
      <c r="C642" s="52" t="s">
        <v>1279</v>
      </c>
      <c r="D642" s="53">
        <f t="shared" ref="D642:E642" si="183">IF(D640&gt;=D639,D640-D639,0)</f>
        <v>21838</v>
      </c>
      <c r="E642" s="53">
        <f t="shared" si="183"/>
        <v>0</v>
      </c>
      <c r="F642" s="54">
        <f t="shared" si="119"/>
        <v>0</v>
      </c>
    </row>
    <row r="643" spans="1:6" ht="24" x14ac:dyDescent="0.2">
      <c r="A643" s="62" t="s">
        <v>1280</v>
      </c>
      <c r="B643" s="87" t="s">
        <v>1281</v>
      </c>
      <c r="C643" s="63" t="s">
        <v>1280</v>
      </c>
      <c r="D643" s="53">
        <f t="shared" ref="D643:E643" si="184">IF(D416-D417+D637-D638&gt;=0,D416-D417+D637-D638,0)</f>
        <v>29590</v>
      </c>
      <c r="E643" s="53">
        <f t="shared" si="184"/>
        <v>7752.49</v>
      </c>
      <c r="F643" s="54">
        <f t="shared" si="119"/>
        <v>26.19969584319027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7752</v>
      </c>
      <c r="E645" s="53">
        <f t="shared" si="186"/>
        <v>9546.2899999979509</v>
      </c>
      <c r="F645" s="54">
        <f t="shared" si="119"/>
        <v>123.14615583072693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375150</v>
      </c>
      <c r="E647" s="245">
        <v>393117.74</v>
      </c>
      <c r="F647" s="59">
        <f t="shared" si="119"/>
        <v>104.78948154071703</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64626</v>
      </c>
      <c r="E649" s="244">
        <v>63576.54</v>
      </c>
      <c r="F649" s="54">
        <f t="shared" ref="F649:F724" si="188">IF(D649&lt;&gt;0,IF(E649/D649&gt;=100,"&gt;&gt;100",E649/D649*100),"-")</f>
        <v>98.376102497446851</v>
      </c>
    </row>
    <row r="650" spans="1:6" ht="12.75" customHeight="1" x14ac:dyDescent="0.2">
      <c r="A650" s="55" t="s">
        <v>1293</v>
      </c>
      <c r="B650" s="87" t="s">
        <v>1294</v>
      </c>
      <c r="C650" s="52" t="s">
        <v>1293</v>
      </c>
      <c r="D650" s="244">
        <v>813635</v>
      </c>
      <c r="E650" s="244">
        <v>958133.76000000001</v>
      </c>
      <c r="F650" s="54">
        <f t="shared" si="188"/>
        <v>117.75965389886129</v>
      </c>
    </row>
    <row r="651" spans="1:6" ht="12.75" customHeight="1" x14ac:dyDescent="0.2">
      <c r="A651" s="55" t="s">
        <v>1295</v>
      </c>
      <c r="B651" s="87" t="s">
        <v>1296</v>
      </c>
      <c r="C651" s="52" t="s">
        <v>1295</v>
      </c>
      <c r="D651" s="244">
        <v>814685</v>
      </c>
      <c r="E651" s="244">
        <v>904028.39</v>
      </c>
      <c r="F651" s="54">
        <f t="shared" si="188"/>
        <v>110.9666177725133</v>
      </c>
    </row>
    <row r="652" spans="1:6" ht="24" x14ac:dyDescent="0.2">
      <c r="A652" s="55">
        <v>11</v>
      </c>
      <c r="B652" s="87" t="s">
        <v>1297</v>
      </c>
      <c r="C652" s="52" t="s">
        <v>1298</v>
      </c>
      <c r="D652" s="53">
        <f t="shared" ref="D652:E652" si="189">+D649+D650-D651</f>
        <v>63576</v>
      </c>
      <c r="E652" s="53">
        <f t="shared" si="189"/>
        <v>117681.91000000003</v>
      </c>
      <c r="F652" s="54">
        <f t="shared" si="188"/>
        <v>185.10430036491763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36</v>
      </c>
      <c r="E654" s="264">
        <v>42</v>
      </c>
      <c r="F654" s="54">
        <f t="shared" si="188"/>
        <v>116.66666666666667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36</v>
      </c>
      <c r="E656" s="264">
        <v>37</v>
      </c>
      <c r="F656" s="54">
        <f t="shared" si="188"/>
        <v>102.77777777777777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1894.1</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4834328</v>
      </c>
      <c r="E675" s="244">
        <v>4769725.25</v>
      </c>
      <c r="F675" s="54">
        <f t="shared" si="188"/>
        <v>98.6636663875517</v>
      </c>
    </row>
    <row r="676" spans="1:6" ht="24" x14ac:dyDescent="0.2">
      <c r="A676" s="55">
        <v>63613</v>
      </c>
      <c r="B676" s="234" t="s">
        <v>1346</v>
      </c>
      <c r="C676" s="52" t="s">
        <v>1347</v>
      </c>
      <c r="D676" s="244">
        <v>95240</v>
      </c>
      <c r="E676" s="244">
        <v>129920.6</v>
      </c>
      <c r="F676" s="54">
        <f t="shared" si="188"/>
        <v>136.41390172196557</v>
      </c>
    </row>
    <row r="677" spans="1:6" ht="24" x14ac:dyDescent="0.2">
      <c r="A677" s="55">
        <v>63622</v>
      </c>
      <c r="B677" s="234" t="s">
        <v>1348</v>
      </c>
      <c r="C677" s="52" t="s">
        <v>1349</v>
      </c>
      <c r="D677" s="244">
        <v>85614</v>
      </c>
      <c r="E677" s="244">
        <v>134130.17000000001</v>
      </c>
      <c r="F677" s="54">
        <f t="shared" si="188"/>
        <v>156.66850047889363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32934</v>
      </c>
      <c r="E710" s="244">
        <v>39189</v>
      </c>
      <c r="F710" s="54">
        <f t="shared" si="188"/>
        <v>118.99253051557662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15309.11</v>
      </c>
      <c r="F716" s="54" t="str">
        <f t="shared" si="188"/>
        <v>-</v>
      </c>
    </row>
    <row r="717" spans="1:6" ht="12.75" customHeight="1" x14ac:dyDescent="0.2">
      <c r="A717" s="55">
        <v>31215</v>
      </c>
      <c r="B717" s="87" t="s">
        <v>1410</v>
      </c>
      <c r="C717" s="52" t="s">
        <v>1411</v>
      </c>
      <c r="D717" s="244"/>
      <c r="E717" s="244">
        <v>7199.66</v>
      </c>
      <c r="F717" s="54" t="str">
        <f t="shared" si="188"/>
        <v>-</v>
      </c>
    </row>
    <row r="718" spans="1:6" ht="12.75" customHeight="1" x14ac:dyDescent="0.2">
      <c r="A718" s="55">
        <v>32121</v>
      </c>
      <c r="B718" s="87" t="s">
        <v>1412</v>
      </c>
      <c r="C718" s="52" t="s">
        <v>1413</v>
      </c>
      <c r="D718" s="244">
        <v>102104</v>
      </c>
      <c r="E718" s="244">
        <v>149529.91</v>
      </c>
      <c r="F718" s="54">
        <f t="shared" si="188"/>
        <v>146.44863080780382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8000</v>
      </c>
      <c r="E720" s="244">
        <v>15600</v>
      </c>
      <c r="F720" s="54">
        <f t="shared" si="188"/>
        <v>195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1615</v>
      </c>
      <c r="E722" s="244">
        <v>2958.23</v>
      </c>
      <c r="F722" s="54">
        <f t="shared" si="188"/>
        <v>183.17213622291021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91040</v>
      </c>
      <c r="E828" s="244">
        <v>110566.59</v>
      </c>
      <c r="F828" s="54">
        <f t="shared" si="190"/>
        <v>121.44836335676625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47" sqref="D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14767093</v>
      </c>
      <c r="E6" s="231">
        <f t="shared" si="0"/>
        <v>14645061.660000002</v>
      </c>
      <c r="F6" s="232">
        <f t="shared" ref="F6:F260" si="1">IF(D6&gt;0,IF(E6/D6&gt;=100,"&gt;&gt;100",E6/D6*100),"-")</f>
        <v>99.173626522159793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14271099</v>
      </c>
      <c r="E7" s="106">
        <f t="shared" si="2"/>
        <v>14093446.090000002</v>
      </c>
      <c r="F7" s="95">
        <f t="shared" si="1"/>
        <v>98.755156067518016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372747</v>
      </c>
      <c r="E8" s="106">
        <f>E9+E10-E11</f>
        <v>372746.46</v>
      </c>
      <c r="F8" s="95">
        <f t="shared" si="1"/>
        <v>99.999855129618751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18712</v>
      </c>
      <c r="E9" s="249">
        <v>18711.939999999999</v>
      </c>
      <c r="F9" s="95">
        <f t="shared" si="1"/>
        <v>99.999679350149634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354035</v>
      </c>
      <c r="E10" s="249">
        <v>354034.52</v>
      </c>
      <c r="F10" s="95">
        <f t="shared" si="1"/>
        <v>99.999864420184451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13898352</v>
      </c>
      <c r="E12" s="106">
        <f t="shared" si="3"/>
        <v>13720699.630000001</v>
      </c>
      <c r="F12" s="95">
        <f t="shared" si="1"/>
        <v>98.721773847719504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13357142</v>
      </c>
      <c r="E13" s="106">
        <f t="shared" si="4"/>
        <v>13044974.020000001</v>
      </c>
      <c r="F13" s="95">
        <f t="shared" si="1"/>
        <v>97.662913368743105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17676300</v>
      </c>
      <c r="E15" s="249">
        <v>17676300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384820</v>
      </c>
      <c r="E17" s="249">
        <v>384820.67</v>
      </c>
      <c r="F17" s="95">
        <f t="shared" si="1"/>
        <v>100.00017410737487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4703978</v>
      </c>
      <c r="E18" s="249">
        <v>5016146.6500000004</v>
      </c>
      <c r="F18" s="95">
        <f t="shared" si="1"/>
        <v>106.63626934479711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341386</v>
      </c>
      <c r="E19" s="106">
        <f t="shared" si="5"/>
        <v>586963.41000000015</v>
      </c>
      <c r="F19" s="95">
        <f t="shared" si="1"/>
        <v>171.93540742736965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2054580</v>
      </c>
      <c r="E20" s="249">
        <v>2236315.21</v>
      </c>
      <c r="F20" s="95">
        <f t="shared" si="1"/>
        <v>108.8453703433305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14056</v>
      </c>
      <c r="E21" s="249">
        <v>22510.47</v>
      </c>
      <c r="F21" s="95">
        <f t="shared" si="1"/>
        <v>160.14847751849746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86213</v>
      </c>
      <c r="E22" s="249">
        <v>143462.82999999999</v>
      </c>
      <c r="F22" s="95">
        <f t="shared" si="1"/>
        <v>166.40510131882661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2550</v>
      </c>
      <c r="E23" s="249">
        <v>2550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375687</v>
      </c>
      <c r="E25" s="249">
        <v>375687.13</v>
      </c>
      <c r="F25" s="95">
        <f t="shared" si="1"/>
        <v>100.00003460327346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73533</v>
      </c>
      <c r="E26" s="249">
        <v>73532.990000000005</v>
      </c>
      <c r="F26" s="95">
        <f t="shared" si="1"/>
        <v>99.999986400663659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2265233</v>
      </c>
      <c r="E28" s="249">
        <v>2267095.2200000002</v>
      </c>
      <c r="F28" s="95">
        <f t="shared" si="1"/>
        <v>100.08220876174769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2761.69</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v>3399</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v>637.30999999999995</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199824</v>
      </c>
      <c r="E35" s="106">
        <f t="shared" si="7"/>
        <v>86000.510000000009</v>
      </c>
      <c r="F35" s="95">
        <f t="shared" si="1"/>
        <v>43.038128553126761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384465</v>
      </c>
      <c r="E36" s="249">
        <v>405282.05</v>
      </c>
      <c r="F36" s="95">
        <f t="shared" si="1"/>
        <v>105.41455008908483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184641</v>
      </c>
      <c r="E40" s="249">
        <v>319281.53999999998</v>
      </c>
      <c r="F40" s="95">
        <f t="shared" si="1"/>
        <v>172.92017482574292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260274</v>
      </c>
      <c r="E54" s="249">
        <v>267443.03999999998</v>
      </c>
      <c r="F54" s="95">
        <f t="shared" si="1"/>
        <v>102.75442034163996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260274</v>
      </c>
      <c r="E55" s="249">
        <v>267443.03999999998</v>
      </c>
      <c r="F55" s="95">
        <f t="shared" si="1"/>
        <v>102.75442034163996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495994</v>
      </c>
      <c r="E68" s="106">
        <f t="shared" si="13"/>
        <v>551615.57000000007</v>
      </c>
      <c r="F68" s="95">
        <f t="shared" si="1"/>
        <v>111.21416186486128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63576</v>
      </c>
      <c r="E69" s="106">
        <f t="shared" si="14"/>
        <v>117681.91</v>
      </c>
      <c r="F69" s="95">
        <f t="shared" si="1"/>
        <v>185.10430036491758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63576</v>
      </c>
      <c r="E70" s="106">
        <f t="shared" si="15"/>
        <v>117681.91</v>
      </c>
      <c r="F70" s="95">
        <f t="shared" si="1"/>
        <v>185.10430036491758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63576</v>
      </c>
      <c r="E72" s="249">
        <v>117681.91</v>
      </c>
      <c r="F72" s="95">
        <f t="shared" si="1"/>
        <v>185.10430036491758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56808</v>
      </c>
      <c r="E78" s="106">
        <f>E79+SUM(E82:E84)-E85+E86</f>
        <v>40355.919999999998</v>
      </c>
      <c r="F78" s="95">
        <f t="shared" si="1"/>
        <v>71.039149415575267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437</v>
      </c>
      <c r="E84" s="249">
        <v>436.95</v>
      </c>
      <c r="F84" s="95">
        <f t="shared" si="1"/>
        <v>99.988558352402748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56371</v>
      </c>
      <c r="E86" s="249">
        <v>39918.97</v>
      </c>
      <c r="F86" s="95">
        <f t="shared" si="1"/>
        <v>70.814727430771143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460</v>
      </c>
      <c r="E146" s="106">
        <f t="shared" si="26"/>
        <v>460</v>
      </c>
      <c r="F146" s="95">
        <f t="shared" si="1"/>
        <v>100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460</v>
      </c>
      <c r="E160" s="249">
        <v>460</v>
      </c>
      <c r="F160" s="95">
        <f t="shared" si="1"/>
        <v>100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375150</v>
      </c>
      <c r="E170" s="106">
        <f t="shared" si="29"/>
        <v>393117.74</v>
      </c>
      <c r="F170" s="95">
        <f t="shared" si="1"/>
        <v>104.78948154071703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375150</v>
      </c>
      <c r="E173" s="249">
        <v>393117.74</v>
      </c>
      <c r="F173" s="95">
        <f t="shared" si="1"/>
        <v>104.78948154071703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14767093</v>
      </c>
      <c r="E175" s="106">
        <f t="shared" si="30"/>
        <v>14645061.659999998</v>
      </c>
      <c r="F175" s="95">
        <f t="shared" si="1"/>
        <v>99.173626522159765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488242</v>
      </c>
      <c r="E176" s="106">
        <f t="shared" si="31"/>
        <v>542069.28</v>
      </c>
      <c r="F176" s="95">
        <f t="shared" si="1"/>
        <v>111.02471315454221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486242</v>
      </c>
      <c r="E177" s="106">
        <f t="shared" si="32"/>
        <v>538049.27</v>
      </c>
      <c r="F177" s="95">
        <f t="shared" si="1"/>
        <v>110.6546267085114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364476</v>
      </c>
      <c r="E178" s="249">
        <v>382303.5</v>
      </c>
      <c r="F178" s="95">
        <f t="shared" si="1"/>
        <v>104.8912685608929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70825</v>
      </c>
      <c r="E179" s="249">
        <v>119107.1</v>
      </c>
      <c r="F179" s="95">
        <f t="shared" si="1"/>
        <v>168.17098482174376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339</v>
      </c>
      <c r="E180" s="106">
        <f t="shared" si="33"/>
        <v>291.67</v>
      </c>
      <c r="F180" s="95">
        <f t="shared" si="1"/>
        <v>86.038348082595874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339</v>
      </c>
      <c r="E183" s="249">
        <v>291.67</v>
      </c>
      <c r="F183" s="95">
        <f t="shared" si="1"/>
        <v>86.038348082595874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50602</v>
      </c>
      <c r="E188" s="249">
        <v>36347</v>
      </c>
      <c r="F188" s="95">
        <f t="shared" si="1"/>
        <v>71.829176712382917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2000</v>
      </c>
      <c r="E189" s="249">
        <v>4020.01</v>
      </c>
      <c r="F189" s="95">
        <f t="shared" si="1"/>
        <v>201.00050000000002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14278851</v>
      </c>
      <c r="E237" s="106">
        <f t="shared" si="41"/>
        <v>14102992.379999999</v>
      </c>
      <c r="F237" s="95">
        <f t="shared" si="1"/>
        <v>98.768397961432612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14271099</v>
      </c>
      <c r="E238" s="106">
        <f t="shared" si="42"/>
        <v>14093446.09</v>
      </c>
      <c r="F238" s="95">
        <f t="shared" si="1"/>
        <v>98.755156067517987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14271099</v>
      </c>
      <c r="E239" s="106">
        <f t="shared" si="43"/>
        <v>14093446.09</v>
      </c>
      <c r="F239" s="95">
        <f t="shared" si="1"/>
        <v>98.755156067517987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14271099</v>
      </c>
      <c r="E240" s="249">
        <v>14093446.09</v>
      </c>
      <c r="F240" s="95">
        <f t="shared" si="1"/>
        <v>98.755156067517987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7752</v>
      </c>
      <c r="E245" s="106">
        <f t="shared" si="45"/>
        <v>9546.2900000000373</v>
      </c>
      <c r="F245" s="95">
        <f t="shared" si="1"/>
        <v>123.14615583075383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35127</v>
      </c>
      <c r="E246" s="106">
        <f t="shared" si="46"/>
        <v>333702.7</v>
      </c>
      <c r="F246" s="95">
        <f t="shared" si="1"/>
        <v>949.98918211062721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35127</v>
      </c>
      <c r="E247" s="249">
        <v>333702.7</v>
      </c>
      <c r="F247" s="95">
        <f t="shared" si="1"/>
        <v>949.98918211062721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27375</v>
      </c>
      <c r="E250" s="106">
        <f t="shared" si="47"/>
        <v>324156.40999999997</v>
      </c>
      <c r="F250" s="95">
        <f t="shared" si="1"/>
        <v>1184.1330045662098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27375</v>
      </c>
      <c r="E252" s="249">
        <v>324156.40999999997</v>
      </c>
      <c r="F252" s="95">
        <f t="shared" si="1"/>
        <v>1184.1330045662098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200244</v>
      </c>
      <c r="E259" s="106">
        <f t="shared" si="49"/>
        <v>200243.72</v>
      </c>
      <c r="F259" s="95">
        <f t="shared" si="1"/>
        <v>99.999860170591887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200244</v>
      </c>
      <c r="E260" s="250">
        <v>200243.72</v>
      </c>
      <c r="F260" s="99">
        <f t="shared" si="1"/>
        <v>99.999860170591887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460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460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4039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482203</v>
      </c>
      <c r="E288" s="249">
        <v>538049.27</v>
      </c>
      <c r="F288" s="95">
        <f t="shared" si="50"/>
        <v>111.58148539100752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2000</v>
      </c>
      <c r="E290" s="249">
        <v>4020.01</v>
      </c>
      <c r="F290" s="95">
        <f t="shared" si="50"/>
        <v>201.00050000000002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5590020</v>
      </c>
      <c r="E114" s="83">
        <f t="shared" si="22"/>
        <v>5866049.29</v>
      </c>
      <c r="F114" s="65">
        <f t="shared" si="1"/>
        <v>104.9378944976941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5461854</v>
      </c>
      <c r="E115" s="83">
        <f t="shared" si="23"/>
        <v>5726922.8799999999</v>
      </c>
      <c r="F115" s="65">
        <f t="shared" si="1"/>
        <v>104.85309347338834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5461854</v>
      </c>
      <c r="E117" s="251">
        <v>5726922.8799999999</v>
      </c>
      <c r="F117" s="65">
        <f t="shared" si="1"/>
        <v>104.85309347338834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128166</v>
      </c>
      <c r="E126" s="251">
        <v>139126.41</v>
      </c>
      <c r="F126" s="65">
        <f t="shared" si="1"/>
        <v>108.55172978793128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5590020</v>
      </c>
      <c r="E141" s="108">
        <f t="shared" si="28"/>
        <v>5866049.29</v>
      </c>
      <c r="F141" s="84">
        <f t="shared" si="1"/>
        <v>104.9378944976941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488242.25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5916841.5300000003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5591695.0700000003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4649246.0599999996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802800.82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2953.23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110566.59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26128.37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325146.46000000002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5863014.4999999991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5539888.0399999991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4631418.34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754518.69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3001.06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110566.59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40383.360000000001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323126.46000000002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542069.28000000119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542069.28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538049.27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4020.01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10268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2022-04-04T19:59:02Z</cp:lastPrinted>
  <dcterms:created xsi:type="dcterms:W3CDTF">2022-04-01T05:14:30Z</dcterms:created>
  <dcterms:modified xsi:type="dcterms:W3CDTF">2023-01-31T08:42:56Z</dcterms:modified>
</cp:coreProperties>
</file>